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5025" tabRatio="756" activeTab="1"/>
  </bookViews>
  <sheets>
    <sheet name="Розп сем" sheetId="1" r:id="rId1"/>
    <sheet name="Бак  НП " sheetId="2" r:id="rId2"/>
  </sheets>
  <definedNames>
    <definedName name="_xlnm.Print_Area" localSheetId="1">'Бак  НП '!$A$2:$BI$118</definedName>
    <definedName name="_xlnm.Print_Area" localSheetId="0">'Розп сем'!$A$1:$G$109</definedName>
  </definedNames>
  <calcPr fullCalcOnLoad="1"/>
</workbook>
</file>

<file path=xl/sharedStrings.xml><?xml version="1.0" encoding="utf-8"?>
<sst xmlns="http://schemas.openxmlformats.org/spreadsheetml/2006/main" count="503" uniqueCount="327">
  <si>
    <t>ЗАТВЕРДЖУЮ</t>
  </si>
  <si>
    <t>Всього</t>
  </si>
  <si>
    <t>Лекції</t>
  </si>
  <si>
    <t>Практики</t>
  </si>
  <si>
    <t>Семестр</t>
  </si>
  <si>
    <t>(підпис)</t>
  </si>
  <si>
    <t>(П.І.Б.)</t>
  </si>
  <si>
    <t xml:space="preserve">Завідувач кафедри  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</si>
  <si>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</si>
  <si>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</si>
  <si>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</si>
  <si>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</si>
  <si>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</si>
  <si>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</si>
  <si>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</si>
  <si>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</si>
  <si>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</si>
  <si>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</si>
  <si>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</si>
  <si>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</si>
  <si>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</si>
  <si>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</si>
  <si>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Екзам. сесія</t>
  </si>
  <si>
    <t>Канікули</t>
  </si>
  <si>
    <t>К</t>
  </si>
  <si>
    <t>П</t>
  </si>
  <si>
    <t>Факультет (інститут)</t>
  </si>
  <si>
    <t>I</t>
  </si>
  <si>
    <t>II</t>
  </si>
  <si>
    <t>III</t>
  </si>
  <si>
    <t>Теор.навч.</t>
  </si>
  <si>
    <t>Екзамени</t>
  </si>
  <si>
    <t>Заліки</t>
  </si>
  <si>
    <t>у тому числі</t>
  </si>
  <si>
    <t>ДП</t>
  </si>
  <si>
    <t>_____________ М.З.Згуровський</t>
  </si>
  <si>
    <t>1.</t>
  </si>
  <si>
    <t>Військова підготовка</t>
  </si>
  <si>
    <t>Фізичне виховання</t>
  </si>
  <si>
    <t>2.</t>
  </si>
  <si>
    <t>ЗЕ</t>
  </si>
  <si>
    <t>Підготовка</t>
  </si>
  <si>
    <t>Строк навчання</t>
  </si>
  <si>
    <t>на основі</t>
  </si>
  <si>
    <t>(зазначається освітній (ОКР))</t>
  </si>
  <si>
    <t>Теоретичне навчання</t>
  </si>
  <si>
    <t>Екзамена-
ційна сессія</t>
  </si>
  <si>
    <t>Практика</t>
  </si>
  <si>
    <t>Кані-
кули</t>
  </si>
  <si>
    <t>Назва 
практики</t>
  </si>
  <si>
    <t>Тижні</t>
  </si>
  <si>
    <t>Разом</t>
  </si>
  <si>
    <t xml:space="preserve">        III.ПРАКТИКА</t>
  </si>
  <si>
    <t>Назва навчальної дисципліни</t>
  </si>
  <si>
    <t>з галузі знань</t>
  </si>
  <si>
    <t>(шифр і назва галузі знань)</t>
  </si>
  <si>
    <t>(шифр і  назва напряму )</t>
  </si>
  <si>
    <t>(шифр і назва спеціальності)</t>
  </si>
  <si>
    <t xml:space="preserve">      Форма навчання</t>
  </si>
  <si>
    <t>(денна, вечіня, заочна (дистанційна), екстернат)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</si>
  <si>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</si>
  <si>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</si>
  <si>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</si>
  <si>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</si>
  <si>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</si>
  <si>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Практичні</t>
  </si>
  <si>
    <t>проекти</t>
  </si>
  <si>
    <t>роботи</t>
  </si>
  <si>
    <t>Загальний 
обсяг</t>
  </si>
  <si>
    <t xml:space="preserve">Лабора-
торні </t>
  </si>
  <si>
    <t>Семестри</t>
  </si>
  <si>
    <t>Кількість тижнів у семестрі</t>
  </si>
  <si>
    <t>Кількість кредитів 
ЕСТS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</si>
  <si>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</si>
  <si>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</si>
  <si>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</si>
  <si>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</si>
  <si>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</si>
  <si>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r>
      <t xml:space="preserve">      (</t>
    </r>
    <r>
      <rPr>
        <sz val="11"/>
        <rFont val="Arial"/>
        <family val="2"/>
      </rPr>
      <t>назва освітньо- кваліфікаційного рівня</t>
    </r>
    <r>
      <rPr>
        <b/>
        <sz val="11"/>
        <rFont val="Arial"/>
        <family val="2"/>
      </rPr>
      <t>)</t>
    </r>
  </si>
  <si>
    <t>Випускова   кафедра</t>
  </si>
  <si>
    <t>Д</t>
  </si>
  <si>
    <t xml:space="preserve">НАЗВА НАВЧАЛЬНОЇ
ДИСЦИПЛІНИ
</t>
  </si>
  <si>
    <t>бакалавр</t>
  </si>
  <si>
    <t xml:space="preserve">       Всього</t>
  </si>
  <si>
    <t>Розподіл аудиторних годин на тиждень за курсами і семестрами</t>
  </si>
  <si>
    <t>I курс</t>
  </si>
  <si>
    <t>III курс</t>
  </si>
  <si>
    <t>II курс</t>
  </si>
  <si>
    <t>С</t>
  </si>
  <si>
    <t>ДЕ</t>
  </si>
  <si>
    <t>Залікова екзаменаційна. сесія</t>
  </si>
  <si>
    <t>Захист дипломн.проекту (роботи)</t>
  </si>
  <si>
    <t xml:space="preserve">Складання держ. екзамену </t>
  </si>
  <si>
    <t>Дипломне проектування</t>
  </si>
  <si>
    <t>Захист дипломного проекту (роботи)</t>
  </si>
  <si>
    <t>Фізика</t>
  </si>
  <si>
    <t>Нарисна геометрія</t>
  </si>
  <si>
    <t>Теорія автоматичного керування</t>
  </si>
  <si>
    <t>Електротехніка</t>
  </si>
  <si>
    <t>Електроніка і основи схемотехніки</t>
  </si>
  <si>
    <t>Інформаційно-вимірювальні пристрої</t>
  </si>
  <si>
    <t>Інтегровані компьютерні технології проектування</t>
  </si>
  <si>
    <t>Математичне забезпечення цифрових систем</t>
  </si>
  <si>
    <t>Приводи систем керування</t>
  </si>
  <si>
    <t>Мікроконтролерні обчислювачі</t>
  </si>
  <si>
    <t>Основи моделювання</t>
  </si>
  <si>
    <t>Основи навігації</t>
  </si>
  <si>
    <t>Основи радіолокації</t>
  </si>
  <si>
    <t>Опір матеріалів</t>
  </si>
  <si>
    <t>Чутливі елементи систем керування літальними апаратами</t>
  </si>
  <si>
    <t>Основи будови систем керування літальними апаратами</t>
  </si>
  <si>
    <t>Х</t>
  </si>
  <si>
    <t>1,2,3</t>
  </si>
  <si>
    <t>Переддипломна</t>
  </si>
  <si>
    <t>Переддипломна практика</t>
  </si>
  <si>
    <t>1,2</t>
  </si>
  <si>
    <t xml:space="preserve">   </t>
  </si>
  <si>
    <t>МІНІСТЕРСТВО ОСВІТИ І НАУКИ  УКРАЇНИ</t>
  </si>
  <si>
    <t>17  Електроніка та телекоммунікації</t>
  </si>
  <si>
    <t>за спеціальністю</t>
  </si>
  <si>
    <t>173 Авіоніка</t>
  </si>
  <si>
    <t>за спеціалізацією</t>
  </si>
  <si>
    <t>Системи керування літальними апаратами і комплексами</t>
  </si>
  <si>
    <t xml:space="preserve">        IV.  АТЕСТАЦІЯ   ВИПУСКНИКІВ</t>
  </si>
  <si>
    <t>5</t>
  </si>
  <si>
    <t>Шифр за ОП</t>
  </si>
  <si>
    <t>І. ЦИКЛ ЗАГАЛЬНОЇ ПІДГОТОВКИ</t>
  </si>
  <si>
    <t>І.1. Навчальні дисципліни  природничо-наукової підготовки</t>
  </si>
  <si>
    <t>Спеціальні питання вищої математики</t>
  </si>
  <si>
    <t>1/І</t>
  </si>
  <si>
    <t>Вища математика</t>
  </si>
  <si>
    <t>2/І</t>
  </si>
  <si>
    <t>3/І</t>
  </si>
  <si>
    <t>Іноземна мова</t>
  </si>
  <si>
    <t>І.2.Навчальні дисципліни базової   підготовки</t>
  </si>
  <si>
    <t>І.3.Навчальні дисципліни  базової  підготовки (за вибором студентів)</t>
  </si>
  <si>
    <t>ІІ. ЦИКЛ ПРОФЕСІЙНОЇ ПІДГОТОВКИ</t>
  </si>
  <si>
    <t>ІІ.1.Навчальні дисципліни професійної та практичної підготовки</t>
  </si>
  <si>
    <t>ІІ.2.Навчальні дисципліни професійної  та практичної  підготовки (за вибором студентів)</t>
  </si>
  <si>
    <t>ВСЬОГО ЗА  ЦИКЛ ПРОФЕСІЙНОЇ ПІДГОТОВКИ:</t>
  </si>
  <si>
    <t>ВСЬОГО ЗА  ЦИКЛ  ЗАГАЛЬНОЇ ПІДГОТОВКИ:</t>
  </si>
  <si>
    <t>4/І</t>
  </si>
  <si>
    <t>7/І</t>
  </si>
  <si>
    <t>8/І</t>
  </si>
  <si>
    <t>9/І</t>
  </si>
  <si>
    <t>10/І</t>
  </si>
  <si>
    <t>11/І</t>
  </si>
  <si>
    <t>12/І</t>
  </si>
  <si>
    <t>13/І</t>
  </si>
  <si>
    <t>14/І</t>
  </si>
  <si>
    <t>15/І</t>
  </si>
  <si>
    <t>16/І</t>
  </si>
  <si>
    <t>17/І</t>
  </si>
  <si>
    <t>18/І</t>
  </si>
  <si>
    <t>19/I</t>
  </si>
  <si>
    <t>20/І</t>
  </si>
  <si>
    <t>21/І</t>
  </si>
  <si>
    <t>22/І</t>
  </si>
  <si>
    <t>23/І</t>
  </si>
  <si>
    <t>24/І</t>
  </si>
  <si>
    <t>25/І</t>
  </si>
  <si>
    <t>26/І</t>
  </si>
  <si>
    <t>27/І</t>
  </si>
  <si>
    <t>28/І</t>
  </si>
  <si>
    <t>29/І</t>
  </si>
  <si>
    <t>30/І</t>
  </si>
  <si>
    <t>1/ІІ</t>
  </si>
  <si>
    <t>2/ІІ</t>
  </si>
  <si>
    <t>3/ІІ</t>
  </si>
  <si>
    <t>4/ІІ</t>
  </si>
  <si>
    <t>5/ІІ</t>
  </si>
  <si>
    <t>6/ІІ</t>
  </si>
  <si>
    <t>7/ІІ</t>
  </si>
  <si>
    <t>8/ІІ</t>
  </si>
  <si>
    <t>9/ІІ</t>
  </si>
  <si>
    <t>10/ІІ</t>
  </si>
  <si>
    <t>11/ІІ</t>
  </si>
  <si>
    <t>12/ІІ</t>
  </si>
  <si>
    <t>31/І</t>
  </si>
  <si>
    <t xml:space="preserve">  /  В.В. Сухов   /</t>
  </si>
  <si>
    <t>Механіко-машинобудівний</t>
  </si>
  <si>
    <t>Голова Вченої ради</t>
  </si>
  <si>
    <t xml:space="preserve">  КПІ  ім. Ігоря Сікорського</t>
  </si>
  <si>
    <t>"___"_____________  2018 р.</t>
  </si>
  <si>
    <t xml:space="preserve">   Авіакосмічних і роботизованих систем</t>
  </si>
  <si>
    <t>Ухвалено на засіданні Вченої ради університету, протокол № _4_ від _02.04__  20_18_    р.</t>
  </si>
  <si>
    <t xml:space="preserve">Голова НМК  </t>
  </si>
  <si>
    <t xml:space="preserve">  /  Я.В. Жуйков   /</t>
  </si>
  <si>
    <t>Директор інституту</t>
  </si>
  <si>
    <t xml:space="preserve">  / М.І. Бобир   /</t>
  </si>
  <si>
    <t>середньої освіти</t>
  </si>
  <si>
    <t xml:space="preserve">повної загальної </t>
  </si>
  <si>
    <t>Навчальна дисципліна із систем літальних апаратів</t>
  </si>
  <si>
    <t>Навчальна дисципліна із основ авіації і космонавтики та загальної будови ЛА</t>
  </si>
  <si>
    <t>Навчальна дисципліна із коливань в технічних системах</t>
  </si>
  <si>
    <t>Навчальна дисципліна із аерогідрогазодинаміки та теорії польоту літальних апаратів</t>
  </si>
  <si>
    <t>Психологічі  навчальні дисципліни  (блок 4)</t>
  </si>
  <si>
    <t>Кількість годин на тиждень</t>
  </si>
  <si>
    <t>денна скорочена</t>
  </si>
  <si>
    <t>2 роки 10 місяців (4 н.р.)</t>
  </si>
  <si>
    <t>Форма державної атестації
(екзамен, дипломний проект, (робота)</t>
  </si>
  <si>
    <t>Виконання дипломного (проекту роботи)</t>
  </si>
  <si>
    <t>Атестація випускників</t>
  </si>
  <si>
    <t>6</t>
  </si>
  <si>
    <t xml:space="preserve">              ІНТЕГРОВАНИЙ НАВЧАЛЬНИЙ   ПЛАН</t>
  </si>
  <si>
    <t xml:space="preserve">                                        НАЦІОНАЛЬНИЙ ТЕХНІЧНИЙ УНІВЕРСИТЕТ УКРАЇНИ "КИЇВСЬКИЙ ПОЛІТЕХНІЧНИЙ ІНСТИТУТ імені ІГОРЯ СІКОРСЬКОГО"   </t>
  </si>
  <si>
    <t xml:space="preserve">                       ( прийому студентів 2018 р.)</t>
  </si>
  <si>
    <t>Інженерна та комп'ютерна графіка*</t>
  </si>
  <si>
    <t>5/І/1,2</t>
  </si>
  <si>
    <t>5/І/3</t>
  </si>
  <si>
    <t>6/І/1</t>
  </si>
  <si>
    <t>6/І/2</t>
  </si>
  <si>
    <t>Технічна механіка-2</t>
  </si>
  <si>
    <t>Основи алгоритмізації та програмування-3</t>
  </si>
  <si>
    <t>Технічна механіка-1 *</t>
  </si>
  <si>
    <t>Основи алгоритмізації та програмування-1,2 *</t>
  </si>
  <si>
    <t>Метрологія, стандартизація та сертифікація*</t>
  </si>
  <si>
    <t>Економіка і організація виробництва*</t>
  </si>
  <si>
    <t>Охорона праці та цивільний захист*</t>
  </si>
  <si>
    <t>Екологічні  навчальні дисципліни*</t>
  </si>
  <si>
    <t>Історичні навчальні дисципліни (блок 1)*</t>
  </si>
  <si>
    <t>Україномовні навчальні дисципліни (блок 2)*</t>
  </si>
  <si>
    <t>Філософські навчальні дисципліни  (блок 3)*</t>
  </si>
  <si>
    <t>Правові навчальні дисципліни  (блок 5)*</t>
  </si>
  <si>
    <t>Соціально-гуманітарні навчальні дисципліни №1 (блок 6)*</t>
  </si>
  <si>
    <t>Соціально-гуманітарні навчальні дисципліни №2 (блок 6)*</t>
  </si>
  <si>
    <t>Іноземна мова професійного спрямування *</t>
  </si>
  <si>
    <t>Хімія *</t>
  </si>
  <si>
    <t>Навчальна дисципліна із матеріалів та технологій приладобудування *</t>
  </si>
  <si>
    <t>Навчальна дисципліна із конструювання пристроїв точної механіки *</t>
  </si>
  <si>
    <t>Навчальна дисципліна із випробуваннь технічних систем *</t>
  </si>
  <si>
    <t>* - дисципліни, які перезараховуються директором ММІ</t>
  </si>
  <si>
    <t>1 - 4 семестри за окремою програмою навчальної дисципліни "Фізичне виховання"</t>
  </si>
  <si>
    <t>5-6 семестри секційні заняття</t>
  </si>
  <si>
    <t xml:space="preserve">  У   5 - 6 семестрах за окремим планом військової підготовки</t>
  </si>
  <si>
    <t>І.4. Навчальні дисципліни соціально-гуманітарної підготовки (за вибором студентів)</t>
  </si>
  <si>
    <t xml:space="preserve"> бакалавр   авіоніки</t>
  </si>
  <si>
    <t>В.В. Сухов</t>
  </si>
  <si>
    <t>В.о.зав. кафедри ПСКЛА</t>
  </si>
  <si>
    <t>* зараховується,  ** вивчається екстерном, *** частково зараховується</t>
  </si>
  <si>
    <t>21 ек.+16 зал.</t>
  </si>
  <si>
    <t>Разом за період навчання</t>
  </si>
  <si>
    <t>2 ек. + 3 зал.</t>
  </si>
  <si>
    <t>Всього:</t>
  </si>
  <si>
    <t>Дипломне проектування (бакалаврська робота)</t>
  </si>
  <si>
    <t>залік</t>
  </si>
  <si>
    <t>Передипломна практика</t>
  </si>
  <si>
    <t>Системи літальних апаратів</t>
  </si>
  <si>
    <t>екзамен,КР</t>
  </si>
  <si>
    <t>екзамен</t>
  </si>
  <si>
    <t>VI семестр</t>
  </si>
  <si>
    <t>4 ек. + 1 зал.</t>
  </si>
  <si>
    <t>залік*</t>
  </si>
  <si>
    <t>4*</t>
  </si>
  <si>
    <t>Економіка  і організація  виробництва</t>
  </si>
  <si>
    <t>Основи авіації і космонавтики та загальна будова ЛА</t>
  </si>
  <si>
    <t>3*</t>
  </si>
  <si>
    <t>3,5*</t>
  </si>
  <si>
    <t>Випробування технічних систем</t>
  </si>
  <si>
    <t>2*</t>
  </si>
  <si>
    <t>Соціально-гуманітарні навчальні дисципліни № 1 (блок 6)</t>
  </si>
  <si>
    <t>екзамен, КП</t>
  </si>
  <si>
    <t>1,5*</t>
  </si>
  <si>
    <t>Іноземна мова професійного спрямування</t>
  </si>
  <si>
    <t>екзамен, КР</t>
  </si>
  <si>
    <t>V семестр</t>
  </si>
  <si>
    <t>4 ек. + 3 зал.</t>
  </si>
  <si>
    <t>Філософські навчальні дисципліни (блок 3)</t>
  </si>
  <si>
    <t>Психологічні навчальні дисципліни (блок 4)</t>
  </si>
  <si>
    <t>Опір матеріалів-2</t>
  </si>
  <si>
    <t>Аерогідрогазодинаміка та теорія польоту літальних апаратів</t>
  </si>
  <si>
    <t>залік, КП</t>
  </si>
  <si>
    <t>Інформаційно-вимірювальні пристрої-2,3</t>
  </si>
  <si>
    <t>Правові навчальні дисципліни (блок 5)</t>
  </si>
  <si>
    <t>1*</t>
  </si>
  <si>
    <t>Охорона праці та цивільний захист</t>
  </si>
  <si>
    <t>IV семестр</t>
  </si>
  <si>
    <t>Опір матеріалів-1</t>
  </si>
  <si>
    <t>Екологічні навчальні дисципліни</t>
  </si>
  <si>
    <t>Вища математика-3</t>
  </si>
  <si>
    <t>Конструювання пристроїв точної механіки</t>
  </si>
  <si>
    <t>Математичне забезпечення цифрових систем-2</t>
  </si>
  <si>
    <t>Інформаційно-вимірювальні пристрої-1</t>
  </si>
  <si>
    <t>__</t>
  </si>
  <si>
    <t>___</t>
  </si>
  <si>
    <t>Теорія автоматичного керування-3</t>
  </si>
  <si>
    <t>Соціально-гуманітарні навчальні дисципліни № 2 (блок 6)</t>
  </si>
  <si>
    <t>III семестр</t>
  </si>
  <si>
    <t>3 ек. + 4 зал.</t>
  </si>
  <si>
    <t>залік, КР</t>
  </si>
  <si>
    <t>Теорія автоматичного керування-1,2</t>
  </si>
  <si>
    <t>екзамен*</t>
  </si>
  <si>
    <t>4,5*</t>
  </si>
  <si>
    <t>5*</t>
  </si>
  <si>
    <t>Метрологія, стандартизація та сертифікація</t>
  </si>
  <si>
    <t>Коливання в технічних системах</t>
  </si>
  <si>
    <t>Математичне забезпечення цифрових систем-1</t>
  </si>
  <si>
    <t>Основи алгоритмізації та програмування-2</t>
  </si>
  <si>
    <t>залік *</t>
  </si>
  <si>
    <t>Технічна механіка-1</t>
  </si>
  <si>
    <t>Фізика-2</t>
  </si>
  <si>
    <t>Вища математика-2</t>
  </si>
  <si>
    <t>Історичні навчальні дисципліни (блок 1)</t>
  </si>
  <si>
    <t>IIсеместр</t>
  </si>
  <si>
    <t>4 ек. + 2 зал.</t>
  </si>
  <si>
    <t>Матеріали та технології приладобудування</t>
  </si>
  <si>
    <t>_</t>
  </si>
  <si>
    <t>5,5*</t>
  </si>
  <si>
    <t>Основи алгоритмізації та програмування-1</t>
  </si>
  <si>
    <t>Інженерна та комп'ютерна графіка</t>
  </si>
  <si>
    <t>Хімія</t>
  </si>
  <si>
    <t>Фізика-1</t>
  </si>
  <si>
    <t>Вища математика-1</t>
  </si>
  <si>
    <t>Україномовні навчальні дисципліни (блок 2)</t>
  </si>
  <si>
    <t>Iсеместр</t>
  </si>
  <si>
    <t>Контрольні заходи</t>
  </si>
  <si>
    <t>Годин на тиждень</t>
  </si>
  <si>
    <t>Кредити ETCS</t>
  </si>
  <si>
    <t>Найменування кредитних модулів (дисциплін)</t>
  </si>
  <si>
    <r>
      <t xml:space="preserve"> Випускова   кафедра </t>
    </r>
    <r>
      <rPr>
        <u val="single"/>
        <sz val="14"/>
        <rFont val="Times New Roman"/>
        <family val="1"/>
      </rPr>
      <t>Авіакосмічних і роботизованих систем</t>
    </r>
  </si>
  <si>
    <r>
      <t xml:space="preserve"> Форма навчання </t>
    </r>
    <r>
      <rPr>
        <u val="single"/>
        <sz val="14"/>
        <rFont val="Times New Roman"/>
        <family val="1"/>
      </rPr>
      <t>денна скорочена</t>
    </r>
  </si>
  <si>
    <r>
      <t xml:space="preserve"> Підготовки </t>
    </r>
    <r>
      <rPr>
        <u val="single"/>
        <sz val="14"/>
        <rFont val="Times New Roman"/>
        <family val="1"/>
      </rPr>
      <t>бакалавра</t>
    </r>
  </si>
  <si>
    <t>«Системи керування літальними апаратами та комплексами»</t>
  </si>
  <si>
    <r>
      <t xml:space="preserve">Спеціалізація </t>
    </r>
    <r>
      <rPr>
        <u val="single"/>
        <sz val="14"/>
        <color indexed="8"/>
        <rFont val="Times New Roman"/>
        <family val="1"/>
      </rPr>
      <t>Системи керування літальними апаратами та комплексами</t>
    </r>
  </si>
  <si>
    <r>
      <t xml:space="preserve">Спеціальність </t>
    </r>
    <r>
      <rPr>
        <u val="single"/>
        <sz val="14"/>
        <color indexed="8"/>
        <rFont val="Times New Roman"/>
        <family val="1"/>
      </rPr>
      <t xml:space="preserve">173 Авіоніка </t>
    </r>
    <r>
      <rPr>
        <sz val="14"/>
        <color indexed="8"/>
        <rFont val="Times New Roman"/>
        <family val="1"/>
      </rPr>
      <t xml:space="preserve"> Галузь знань </t>
    </r>
    <r>
      <rPr>
        <u val="single"/>
        <sz val="14"/>
        <color indexed="8"/>
        <rFont val="Times New Roman"/>
        <family val="1"/>
      </rPr>
      <t>17 Електроніка та телекомунікації</t>
    </r>
    <r>
      <rPr>
        <sz val="14"/>
        <color indexed="8"/>
        <rFont val="Times New Roman"/>
        <family val="1"/>
      </rPr>
      <t xml:space="preserve"> </t>
    </r>
  </si>
  <si>
    <r>
      <t>Факультет (інститут)</t>
    </r>
    <r>
      <rPr>
        <u val="single"/>
        <sz val="14"/>
        <color indexed="8"/>
        <rFont val="Times New Roman"/>
        <family val="1"/>
      </rPr>
      <t xml:space="preserve"> Механіко-машинобудівний</t>
    </r>
  </si>
  <si>
    <t>ПЕРЕЛІК КРЕДИТНИХ МОДУЛІВ (прийому  2018 року)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</si>
</sst>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8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5"/>
      <name val="Arial"/>
      <family val="2"/>
    </font>
    <font>
      <b/>
      <sz val="16"/>
      <name val="Times New Roman"/>
      <family val="1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u val="single"/>
      <sz val="16"/>
      <name val="Arial"/>
      <family val="2"/>
    </font>
    <font>
      <b/>
      <u val="single"/>
      <sz val="16"/>
      <color indexed="8"/>
      <name val="Arial"/>
      <family val="2"/>
    </font>
    <font>
      <sz val="16"/>
      <name val="Times New Roman"/>
      <family val="1"/>
    </font>
    <font>
      <b/>
      <i/>
      <sz val="16"/>
      <name val="Arial"/>
      <family val="2"/>
    </font>
    <font>
      <sz val="16"/>
      <name val="Arial Cyr"/>
      <family val="0"/>
    </font>
    <font>
      <b/>
      <sz val="16"/>
      <color indexed="10"/>
      <name val="Arial"/>
      <family val="2"/>
    </font>
    <font>
      <sz val="16"/>
      <color indexed="10"/>
      <name val="Arial Cyr"/>
      <family val="0"/>
    </font>
    <font>
      <sz val="16"/>
      <color indexed="10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4"/>
      <color indexed="8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762">
    <xf numFmtId="0" fontId="0" fillId="0" borderId="0" xfId="0" applyAlignment="1">
      <alignment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top"/>
      <protection/>
    </xf>
    <xf numFmtId="0" fontId="5" fillId="0" borderId="0" xfId="0" applyNumberFormat="1" applyFont="1" applyBorder="1" applyAlignment="1" applyProtection="1">
      <alignment horizontal="left" vertical="top"/>
      <protection/>
    </xf>
    <xf numFmtId="0" fontId="6" fillId="0" borderId="0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8" fillId="0" borderId="0" xfId="0" applyNumberFormat="1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 horizontal="left" vertical="justify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49" fontId="11" fillId="0" borderId="0" xfId="0" applyNumberFormat="1" applyFont="1" applyBorder="1" applyAlignment="1" applyProtection="1">
      <alignment horizontal="left" vertical="justify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center" wrapText="1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0" fontId="0" fillId="0" borderId="0" xfId="0" applyBorder="1" applyAlignment="1" applyProtection="1">
      <alignment vertical="justify"/>
      <protection/>
    </xf>
    <xf numFmtId="0" fontId="13" fillId="0" borderId="0" xfId="0" applyFont="1" applyBorder="1" applyAlignment="1" applyProtection="1">
      <alignment vertical="justify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textRotation="90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7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left" vertical="justify"/>
      <protection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justify"/>
      <protection/>
    </xf>
    <xf numFmtId="0" fontId="20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49" fontId="25" fillId="0" borderId="0" xfId="0" applyNumberFormat="1" applyFont="1" applyBorder="1" applyAlignment="1" applyProtection="1">
      <alignment horizontal="left" vertical="justify"/>
      <protection/>
    </xf>
    <xf numFmtId="49" fontId="26" fillId="0" borderId="10" xfId="0" applyNumberFormat="1" applyFont="1" applyBorder="1" applyAlignment="1" applyProtection="1">
      <alignment horizontal="left" vertical="justify"/>
      <protection/>
    </xf>
    <xf numFmtId="0" fontId="27" fillId="0" borderId="10" xfId="0" applyFont="1" applyBorder="1" applyAlignment="1" applyProtection="1">
      <alignment vertical="justify"/>
      <protection/>
    </xf>
    <xf numFmtId="0" fontId="28" fillId="0" borderId="10" xfId="0" applyFont="1" applyBorder="1" applyAlignment="1" applyProtection="1">
      <alignment/>
      <protection/>
    </xf>
    <xf numFmtId="0" fontId="27" fillId="0" borderId="0" xfId="0" applyFont="1" applyBorder="1" applyAlignment="1">
      <alignment horizontal="center"/>
    </xf>
    <xf numFmtId="0" fontId="26" fillId="0" borderId="0" xfId="0" applyNumberFormat="1" applyFont="1" applyBorder="1" applyAlignment="1" applyProtection="1">
      <alignment horizontal="left" vertical="justify"/>
      <protection/>
    </xf>
    <xf numFmtId="0" fontId="26" fillId="0" borderId="0" xfId="0" applyFont="1" applyBorder="1" applyAlignment="1" applyProtection="1">
      <alignment horizontal="right"/>
      <protection/>
    </xf>
    <xf numFmtId="0" fontId="28" fillId="0" borderId="0" xfId="0" applyFont="1" applyBorder="1" applyAlignment="1" applyProtection="1">
      <alignment/>
      <protection/>
    </xf>
    <xf numFmtId="49" fontId="29" fillId="0" borderId="0" xfId="0" applyNumberFormat="1" applyFont="1" applyBorder="1" applyAlignment="1" applyProtection="1">
      <alignment horizontal="left" vertical="justify"/>
      <protection/>
    </xf>
    <xf numFmtId="49" fontId="30" fillId="0" borderId="0" xfId="0" applyNumberFormat="1" applyFont="1" applyBorder="1" applyAlignment="1" applyProtection="1">
      <alignment horizontal="left" vertical="justify"/>
      <protection/>
    </xf>
    <xf numFmtId="49" fontId="30" fillId="0" borderId="0" xfId="0" applyNumberFormat="1" applyFont="1" applyBorder="1" applyAlignment="1" applyProtection="1">
      <alignment horizontal="center" vertical="justify" wrapText="1"/>
      <protection/>
    </xf>
    <xf numFmtId="49" fontId="29" fillId="0" borderId="0" xfId="0" applyNumberFormat="1" applyFont="1" applyBorder="1" applyAlignment="1" applyProtection="1">
      <alignment horizontal="center" vertical="justify" wrapText="1"/>
      <protection/>
    </xf>
    <xf numFmtId="0" fontId="29" fillId="0" borderId="0" xfId="0" applyFont="1" applyBorder="1" applyAlignment="1" applyProtection="1">
      <alignment/>
      <protection/>
    </xf>
    <xf numFmtId="49" fontId="31" fillId="0" borderId="0" xfId="0" applyNumberFormat="1" applyFont="1" applyBorder="1" applyAlignment="1" applyProtection="1">
      <alignment horizontal="left" vertical="justify"/>
      <protection/>
    </xf>
    <xf numFmtId="0" fontId="29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vertical="top"/>
      <protection/>
    </xf>
    <xf numFmtId="0" fontId="30" fillId="0" borderId="11" xfId="0" applyFont="1" applyBorder="1" applyAlignment="1" applyProtection="1">
      <alignment vertical="top"/>
      <protection/>
    </xf>
    <xf numFmtId="0" fontId="30" fillId="0" borderId="0" xfId="0" applyNumberFormat="1" applyFont="1" applyBorder="1" applyAlignment="1" applyProtection="1">
      <alignment horizontal="left" vertical="justify"/>
      <protection/>
    </xf>
    <xf numFmtId="0" fontId="26" fillId="0" borderId="0" xfId="0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left" vertical="top"/>
      <protection/>
    </xf>
    <xf numFmtId="49" fontId="25" fillId="0" borderId="0" xfId="0" applyNumberFormat="1" applyFont="1" applyBorder="1" applyAlignment="1" applyProtection="1">
      <alignment horizontal="right" vertical="justify"/>
      <protection/>
    </xf>
    <xf numFmtId="0" fontId="33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right" vertical="justify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center" vertical="top" textRotation="90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12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" fontId="8" fillId="0" borderId="12" xfId="0" applyNumberFormat="1" applyFont="1" applyFill="1" applyBorder="1" applyAlignment="1" applyProtection="1">
      <alignment horizontal="center" vertical="distributed"/>
      <protection/>
    </xf>
    <xf numFmtId="0" fontId="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wrapText="1"/>
      <protection/>
    </xf>
    <xf numFmtId="0" fontId="13" fillId="0" borderId="19" xfId="0" applyFont="1" applyFill="1" applyBorder="1" applyAlignment="1" applyProtection="1">
      <alignment horizontal="center" wrapText="1"/>
      <protection/>
    </xf>
    <xf numFmtId="0" fontId="13" fillId="0" borderId="19" xfId="0" applyNumberFormat="1" applyFont="1" applyFill="1" applyBorder="1" applyAlignment="1" applyProtection="1">
      <alignment horizontal="center" wrapText="1"/>
      <protection/>
    </xf>
    <xf numFmtId="0" fontId="13" fillId="0" borderId="20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/>
      <protection/>
    </xf>
    <xf numFmtId="0" fontId="13" fillId="0" borderId="19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 horizontal="center"/>
      <protection/>
    </xf>
    <xf numFmtId="0" fontId="13" fillId="0" borderId="21" xfId="0" applyNumberFormat="1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 horizontal="center" wrapText="1"/>
      <protection/>
    </xf>
    <xf numFmtId="0" fontId="13" fillId="0" borderId="23" xfId="0" applyFont="1" applyFill="1" applyBorder="1" applyAlignment="1" applyProtection="1">
      <alignment horizontal="center" wrapText="1"/>
      <protection/>
    </xf>
    <xf numFmtId="0" fontId="13" fillId="0" borderId="23" xfId="0" applyNumberFormat="1" applyFont="1" applyFill="1" applyBorder="1" applyAlignment="1" applyProtection="1">
      <alignment horizontal="center" wrapText="1"/>
      <protection/>
    </xf>
    <xf numFmtId="0" fontId="13" fillId="0" borderId="24" xfId="0" applyNumberFormat="1" applyFont="1" applyFill="1" applyBorder="1" applyAlignment="1" applyProtection="1">
      <alignment horizontal="center" wrapText="1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23" xfId="0" applyNumberFormat="1" applyFont="1" applyFill="1" applyBorder="1" applyAlignment="1" applyProtection="1">
      <alignment horizontal="center"/>
      <protection/>
    </xf>
    <xf numFmtId="0" fontId="13" fillId="0" borderId="24" xfId="0" applyNumberFormat="1" applyFont="1" applyFill="1" applyBorder="1" applyAlignment="1" applyProtection="1">
      <alignment horizontal="center"/>
      <protection/>
    </xf>
    <xf numFmtId="0" fontId="13" fillId="0" borderId="25" xfId="0" applyNumberFormat="1" applyFont="1" applyFill="1" applyBorder="1" applyAlignment="1" applyProtection="1">
      <alignment horizontal="center"/>
      <protection/>
    </xf>
    <xf numFmtId="0" fontId="13" fillId="0" borderId="26" xfId="0" applyNumberFormat="1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13" fillId="0" borderId="27" xfId="0" applyFont="1" applyFill="1" applyBorder="1" applyAlignment="1" applyProtection="1">
      <alignment horizontal="center" wrapText="1"/>
      <protection/>
    </xf>
    <xf numFmtId="0" fontId="13" fillId="0" borderId="28" xfId="0" applyFont="1" applyFill="1" applyBorder="1" applyAlignment="1" applyProtection="1">
      <alignment horizontal="center" wrapText="1"/>
      <protection/>
    </xf>
    <xf numFmtId="0" fontId="13" fillId="0" borderId="28" xfId="0" applyNumberFormat="1" applyFont="1" applyFill="1" applyBorder="1" applyAlignment="1" applyProtection="1">
      <alignment horizontal="center" wrapText="1"/>
      <protection/>
    </xf>
    <xf numFmtId="0" fontId="13" fillId="0" borderId="29" xfId="0" applyNumberFormat="1" applyFont="1" applyFill="1" applyBorder="1" applyAlignment="1" applyProtection="1">
      <alignment horizontal="center" wrapText="1"/>
      <protection/>
    </xf>
    <xf numFmtId="0" fontId="13" fillId="0" borderId="27" xfId="0" applyNumberFormat="1" applyFont="1" applyFill="1" applyBorder="1" applyAlignment="1" applyProtection="1">
      <alignment horizontal="center"/>
      <protection/>
    </xf>
    <xf numFmtId="0" fontId="13" fillId="0" borderId="28" xfId="0" applyNumberFormat="1" applyFont="1" applyFill="1" applyBorder="1" applyAlignment="1" applyProtection="1">
      <alignment horizontal="center"/>
      <protection/>
    </xf>
    <xf numFmtId="0" fontId="13" fillId="0" borderId="29" xfId="0" applyNumberFormat="1" applyFont="1" applyFill="1" applyBorder="1" applyAlignment="1" applyProtection="1">
      <alignment horizontal="center"/>
      <protection/>
    </xf>
    <xf numFmtId="0" fontId="13" fillId="0" borderId="30" xfId="0" applyNumberFormat="1" applyFont="1" applyFill="1" applyBorder="1" applyAlignment="1" applyProtection="1">
      <alignment horizontal="center"/>
      <protection/>
    </xf>
    <xf numFmtId="0" fontId="13" fillId="0" borderId="31" xfId="0" applyNumberFormat="1" applyFont="1" applyFill="1" applyBorder="1" applyAlignment="1" applyProtection="1">
      <alignment horizontal="center"/>
      <protection/>
    </xf>
    <xf numFmtId="0" fontId="13" fillId="0" borderId="32" xfId="0" applyNumberFormat="1" applyFont="1" applyFill="1" applyBorder="1" applyAlignment="1" applyProtection="1">
      <alignment horizontal="center"/>
      <protection/>
    </xf>
    <xf numFmtId="0" fontId="13" fillId="0" borderId="33" xfId="0" applyNumberFormat="1" applyFont="1" applyFill="1" applyBorder="1" applyAlignment="1" applyProtection="1">
      <alignment horizontal="center"/>
      <protection/>
    </xf>
    <xf numFmtId="0" fontId="13" fillId="0" borderId="3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0" fillId="0" borderId="19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9" xfId="0" applyNumberFormat="1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center" wrapText="1"/>
      <protection/>
    </xf>
    <xf numFmtId="0" fontId="13" fillId="0" borderId="36" xfId="0" applyFont="1" applyFill="1" applyBorder="1" applyAlignment="1" applyProtection="1">
      <alignment horizontal="center" wrapText="1"/>
      <protection/>
    </xf>
    <xf numFmtId="0" fontId="13" fillId="0" borderId="37" xfId="0" applyFont="1" applyFill="1" applyBorder="1" applyAlignment="1" applyProtection="1">
      <alignment horizontal="center" wrapText="1"/>
      <protection/>
    </xf>
    <xf numFmtId="0" fontId="9" fillId="32" borderId="0" xfId="0" applyFont="1" applyFill="1" applyBorder="1" applyAlignment="1" applyProtection="1">
      <alignment/>
      <protection/>
    </xf>
    <xf numFmtId="0" fontId="9" fillId="32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 horizontal="center" wrapText="1"/>
      <protection/>
    </xf>
    <xf numFmtId="0" fontId="38" fillId="0" borderId="0" xfId="0" applyFont="1" applyFill="1" applyBorder="1" applyAlignment="1">
      <alignment/>
    </xf>
    <xf numFmtId="0" fontId="16" fillId="0" borderId="38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39" xfId="0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49" fontId="31" fillId="0" borderId="0" xfId="0" applyNumberFormat="1" applyFont="1" applyBorder="1" applyAlignment="1" applyProtection="1">
      <alignment horizontal="right" vertical="justify"/>
      <protection/>
    </xf>
    <xf numFmtId="49" fontId="31" fillId="0" borderId="0" xfId="0" applyNumberFormat="1" applyFont="1" applyBorder="1" applyAlignment="1" applyProtection="1">
      <alignment horizontal="left" vertical="justify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42" fillId="0" borderId="40" xfId="0" applyFont="1" applyFill="1" applyBorder="1" applyAlignment="1">
      <alignment horizontal="left" vertical="center"/>
    </xf>
    <xf numFmtId="0" fontId="42" fillId="0" borderId="41" xfId="0" applyFont="1" applyFill="1" applyBorder="1" applyAlignment="1">
      <alignment horizontal="left" vertical="center"/>
    </xf>
    <xf numFmtId="0" fontId="42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/>
      <protection/>
    </xf>
    <xf numFmtId="0" fontId="7" fillId="0" borderId="41" xfId="0" applyNumberFormat="1" applyFont="1" applyFill="1" applyBorder="1" applyAlignment="1" applyProtection="1">
      <alignment horizontal="center"/>
      <protection/>
    </xf>
    <xf numFmtId="0" fontId="7" fillId="0" borderId="42" xfId="0" applyNumberFormat="1" applyFont="1" applyFill="1" applyBorder="1" applyAlignment="1" applyProtection="1">
      <alignment horizontal="center"/>
      <protection/>
    </xf>
    <xf numFmtId="0" fontId="16" fillId="0" borderId="32" xfId="0" applyNumberFormat="1" applyFont="1" applyFill="1" applyBorder="1" applyAlignment="1" applyProtection="1">
      <alignment horizontal="center" vertical="center"/>
      <protection/>
    </xf>
    <xf numFmtId="0" fontId="16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Border="1" applyAlignment="1" applyProtection="1">
      <alignment horizontal="center" vertical="center"/>
      <protection/>
    </xf>
    <xf numFmtId="0" fontId="8" fillId="0" borderId="42" xfId="0" applyNumberFormat="1" applyFont="1" applyBorder="1" applyAlignment="1" applyProtection="1">
      <alignment horizontal="center" vertical="center"/>
      <protection/>
    </xf>
    <xf numFmtId="0" fontId="16" fillId="0" borderId="51" xfId="0" applyNumberFormat="1" applyFont="1" applyFill="1" applyBorder="1" applyAlignment="1" applyProtection="1">
      <alignment horizontal="center" vertical="center"/>
      <protection/>
    </xf>
    <xf numFmtId="0" fontId="16" fillId="0" borderId="52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6" fillId="0" borderId="40" xfId="0" applyNumberFormat="1" applyFont="1" applyFill="1" applyBorder="1" applyAlignment="1" applyProtection="1">
      <alignment vertical="center"/>
      <protection/>
    </xf>
    <xf numFmtId="0" fontId="16" fillId="0" borderId="41" xfId="0" applyNumberFormat="1" applyFont="1" applyFill="1" applyBorder="1" applyAlignment="1" applyProtection="1">
      <alignment vertical="center"/>
      <protection/>
    </xf>
    <xf numFmtId="0" fontId="16" fillId="0" borderId="42" xfId="0" applyNumberFormat="1" applyFont="1" applyFill="1" applyBorder="1" applyAlignment="1" applyProtection="1">
      <alignment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49" xfId="0" applyNumberFormat="1" applyFont="1" applyFill="1" applyBorder="1" applyAlignment="1" applyProtection="1">
      <alignment horizontal="center" vertical="center"/>
      <protection/>
    </xf>
    <xf numFmtId="0" fontId="16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34" xfId="0" applyNumberFormat="1" applyFont="1" applyFill="1" applyBorder="1" applyAlignment="1" applyProtection="1">
      <alignment horizontal="center" vertical="center"/>
      <protection/>
    </xf>
    <xf numFmtId="0" fontId="16" fillId="0" borderId="53" xfId="0" applyNumberFormat="1" applyFont="1" applyFill="1" applyBorder="1" applyAlignment="1" applyProtection="1">
      <alignment horizontal="center" vertical="center"/>
      <protection/>
    </xf>
    <xf numFmtId="0" fontId="16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50" xfId="0" applyNumberFormat="1" applyFont="1" applyBorder="1" applyAlignment="1" applyProtection="1">
      <alignment horizontal="center" vertical="center"/>
      <protection/>
    </xf>
    <xf numFmtId="0" fontId="7" fillId="0" borderId="42" xfId="0" applyNumberFormat="1" applyFont="1" applyBorder="1" applyAlignment="1" applyProtection="1">
      <alignment horizontal="center" vertical="center"/>
      <protection/>
    </xf>
    <xf numFmtId="0" fontId="7" fillId="0" borderId="40" xfId="0" applyNumberFormat="1" applyFont="1" applyBorder="1" applyAlignment="1" applyProtection="1">
      <alignment horizontal="center" vertical="center"/>
      <protection/>
    </xf>
    <xf numFmtId="0" fontId="7" fillId="0" borderId="55" xfId="0" applyNumberFormat="1" applyFont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16" fillId="0" borderId="25" xfId="0" applyNumberFormat="1" applyFont="1" applyFill="1" applyBorder="1" applyAlignment="1" applyProtection="1">
      <alignment horizontal="center" vertical="center"/>
      <protection/>
    </xf>
    <xf numFmtId="0" fontId="16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57" xfId="0" applyNumberFormat="1" applyFont="1" applyFill="1" applyBorder="1" applyAlignment="1" applyProtection="1">
      <alignment horizontal="center" vertical="center"/>
      <protection/>
    </xf>
    <xf numFmtId="0" fontId="16" fillId="0" borderId="22" xfId="0" applyFont="1" applyFill="1" applyBorder="1" applyAlignment="1" applyProtection="1">
      <alignment horizontal="center"/>
      <protection/>
    </xf>
    <xf numFmtId="0" fontId="16" fillId="0" borderId="24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184" fontId="7" fillId="0" borderId="40" xfId="0" applyNumberFormat="1" applyFont="1" applyBorder="1" applyAlignment="1" applyProtection="1">
      <alignment horizontal="center" vertical="center"/>
      <protection/>
    </xf>
    <xf numFmtId="184" fontId="7" fillId="0" borderId="55" xfId="0" applyNumberFormat="1" applyFont="1" applyBorder="1" applyAlignment="1" applyProtection="1">
      <alignment horizontal="center" vertical="center"/>
      <protection/>
    </xf>
    <xf numFmtId="0" fontId="16" fillId="0" borderId="58" xfId="0" applyNumberFormat="1" applyFont="1" applyFill="1" applyBorder="1" applyAlignment="1" applyProtection="1">
      <alignment horizontal="center" vertical="center"/>
      <protection/>
    </xf>
    <xf numFmtId="0" fontId="16" fillId="0" borderId="5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84" fontId="7" fillId="0" borderId="50" xfId="0" applyNumberFormat="1" applyFont="1" applyBorder="1" applyAlignment="1" applyProtection="1">
      <alignment horizontal="center" vertical="center"/>
      <protection/>
    </xf>
    <xf numFmtId="184" fontId="7" fillId="0" borderId="42" xfId="0" applyNumberFormat="1" applyFont="1" applyBorder="1" applyAlignment="1" applyProtection="1">
      <alignment horizontal="center" vertical="center"/>
      <protection/>
    </xf>
    <xf numFmtId="184" fontId="8" fillId="0" borderId="50" xfId="0" applyNumberFormat="1" applyFont="1" applyBorder="1" applyAlignment="1" applyProtection="1">
      <alignment horizontal="center" vertical="center"/>
      <protection/>
    </xf>
    <xf numFmtId="184" fontId="8" fillId="0" borderId="42" xfId="0" applyNumberFormat="1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wrapText="1"/>
      <protection/>
    </xf>
    <xf numFmtId="0" fontId="9" fillId="0" borderId="60" xfId="0" applyFont="1" applyBorder="1" applyAlignment="1" applyProtection="1">
      <alignment horizontal="center" wrapText="1"/>
      <protection/>
    </xf>
    <xf numFmtId="0" fontId="9" fillId="0" borderId="49" xfId="0" applyFont="1" applyBorder="1" applyAlignment="1" applyProtection="1">
      <alignment horizontal="center" wrapText="1"/>
      <protection/>
    </xf>
    <xf numFmtId="0" fontId="8" fillId="0" borderId="40" xfId="0" applyFont="1" applyBorder="1" applyAlignment="1" applyProtection="1">
      <alignment horizontal="right" wrapText="1"/>
      <protection/>
    </xf>
    <xf numFmtId="0" fontId="8" fillId="0" borderId="41" xfId="0" applyFont="1" applyBorder="1" applyAlignment="1" applyProtection="1">
      <alignment horizontal="right" wrapText="1"/>
      <protection/>
    </xf>
    <xf numFmtId="0" fontId="8" fillId="0" borderId="42" xfId="0" applyFont="1" applyBorder="1" applyAlignment="1" applyProtection="1">
      <alignment horizontal="right" wrapText="1"/>
      <protection/>
    </xf>
    <xf numFmtId="0" fontId="7" fillId="33" borderId="50" xfId="0" applyNumberFormat="1" applyFont="1" applyFill="1" applyBorder="1" applyAlignment="1" applyProtection="1">
      <alignment horizontal="center" vertical="center"/>
      <protection/>
    </xf>
    <xf numFmtId="0" fontId="7" fillId="33" borderId="42" xfId="0" applyNumberFormat="1" applyFont="1" applyFill="1" applyBorder="1" applyAlignment="1" applyProtection="1">
      <alignment horizontal="center" vertical="center"/>
      <protection/>
    </xf>
    <xf numFmtId="0" fontId="7" fillId="33" borderId="33" xfId="0" applyNumberFormat="1" applyFont="1" applyFill="1" applyBorder="1" applyAlignment="1" applyProtection="1">
      <alignment horizontal="center" vertical="center"/>
      <protection/>
    </xf>
    <xf numFmtId="0" fontId="7" fillId="33" borderId="34" xfId="0" applyNumberFormat="1" applyFont="1" applyFill="1" applyBorder="1" applyAlignment="1" applyProtection="1">
      <alignment horizontal="center" vertical="center"/>
      <protection/>
    </xf>
    <xf numFmtId="0" fontId="16" fillId="0" borderId="61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 horizontal="center"/>
      <protection/>
    </xf>
    <xf numFmtId="184" fontId="7" fillId="0" borderId="32" xfId="0" applyNumberFormat="1" applyFont="1" applyBorder="1" applyAlignment="1" applyProtection="1">
      <alignment horizontal="center" vertical="center"/>
      <protection/>
    </xf>
    <xf numFmtId="184" fontId="7" fillId="0" borderId="49" xfId="0" applyNumberFormat="1" applyFont="1" applyBorder="1" applyAlignment="1" applyProtection="1">
      <alignment horizontal="center" vertical="center"/>
      <protection/>
    </xf>
    <xf numFmtId="0" fontId="7" fillId="0" borderId="32" xfId="0" applyNumberFormat="1" applyFont="1" applyBorder="1" applyAlignment="1" applyProtection="1">
      <alignment horizontal="center" vertical="center"/>
      <protection/>
    </xf>
    <xf numFmtId="0" fontId="7" fillId="0" borderId="49" xfId="0" applyNumberFormat="1" applyFont="1" applyBorder="1" applyAlignment="1" applyProtection="1">
      <alignment horizontal="center" vertical="center"/>
      <protection/>
    </xf>
    <xf numFmtId="0" fontId="7" fillId="0" borderId="61" xfId="0" applyNumberFormat="1" applyFont="1" applyFill="1" applyBorder="1" applyAlignment="1" applyProtection="1">
      <alignment horizontal="center" vertical="center"/>
      <protection/>
    </xf>
    <xf numFmtId="0" fontId="7" fillId="0" borderId="52" xfId="0" applyNumberFormat="1" applyFont="1" applyFill="1" applyBorder="1" applyAlignment="1" applyProtection="1">
      <alignment horizontal="center" vertical="center"/>
      <protection/>
    </xf>
    <xf numFmtId="0" fontId="7" fillId="0" borderId="51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56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16" fillId="0" borderId="61" xfId="0" applyFont="1" applyFill="1" applyBorder="1" applyAlignment="1" applyProtection="1">
      <alignment horizontal="center"/>
      <protection/>
    </xf>
    <xf numFmtId="0" fontId="16" fillId="0" borderId="52" xfId="0" applyFont="1" applyFill="1" applyBorder="1" applyAlignment="1" applyProtection="1">
      <alignment horizontal="center"/>
      <protection/>
    </xf>
    <xf numFmtId="0" fontId="16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wrapText="1"/>
      <protection/>
    </xf>
    <xf numFmtId="0" fontId="7" fillId="0" borderId="51" xfId="0" applyFont="1" applyFill="1" applyBorder="1" applyAlignment="1" applyProtection="1">
      <alignment horizontal="center" wrapText="1"/>
      <protection/>
    </xf>
    <xf numFmtId="0" fontId="7" fillId="0" borderId="56" xfId="0" applyFont="1" applyFill="1" applyBorder="1" applyAlignment="1" applyProtection="1">
      <alignment horizontal="center" wrapText="1"/>
      <protection/>
    </xf>
    <xf numFmtId="0" fontId="16" fillId="0" borderId="61" xfId="0" applyFont="1" applyFill="1" applyBorder="1" applyAlignment="1" applyProtection="1">
      <alignment horizontal="left" wrapText="1"/>
      <protection/>
    </xf>
    <xf numFmtId="0" fontId="16" fillId="0" borderId="51" xfId="0" applyFont="1" applyFill="1" applyBorder="1" applyAlignment="1" applyProtection="1">
      <alignment horizontal="left" wrapText="1"/>
      <protection/>
    </xf>
    <xf numFmtId="0" fontId="16" fillId="0" borderId="56" xfId="0" applyFont="1" applyFill="1" applyBorder="1" applyAlignment="1" applyProtection="1">
      <alignment horizontal="left" wrapText="1"/>
      <protection/>
    </xf>
    <xf numFmtId="0" fontId="16" fillId="0" borderId="62" xfId="0" applyNumberFormat="1" applyFont="1" applyFill="1" applyBorder="1" applyAlignment="1" applyProtection="1">
      <alignment horizontal="center" vertical="center"/>
      <protection/>
    </xf>
    <xf numFmtId="0" fontId="16" fillId="0" borderId="63" xfId="0" applyNumberFormat="1" applyFont="1" applyFill="1" applyBorder="1" applyAlignment="1" applyProtection="1">
      <alignment horizontal="center" vertical="center"/>
      <protection/>
    </xf>
    <xf numFmtId="184" fontId="8" fillId="0" borderId="40" xfId="0" applyNumberFormat="1" applyFont="1" applyBorder="1" applyAlignment="1" applyProtection="1">
      <alignment horizontal="center" vertical="center"/>
      <protection/>
    </xf>
    <xf numFmtId="184" fontId="8" fillId="0" borderId="55" xfId="0" applyNumberFormat="1" applyFont="1" applyBorder="1" applyAlignment="1" applyProtection="1">
      <alignment horizontal="center" vertical="center"/>
      <protection/>
    </xf>
    <xf numFmtId="0" fontId="16" fillId="32" borderId="25" xfId="0" applyNumberFormat="1" applyFont="1" applyFill="1" applyBorder="1" applyAlignment="1" applyProtection="1">
      <alignment horizontal="center" vertical="center"/>
      <protection/>
    </xf>
    <xf numFmtId="0" fontId="16" fillId="32" borderId="56" xfId="0" applyNumberFormat="1" applyFont="1" applyFill="1" applyBorder="1" applyAlignment="1" applyProtection="1">
      <alignment horizontal="center" vertical="center"/>
      <protection/>
    </xf>
    <xf numFmtId="0" fontId="7" fillId="32" borderId="51" xfId="0" applyNumberFormat="1" applyFont="1" applyFill="1" applyBorder="1" applyAlignment="1" applyProtection="1">
      <alignment horizontal="center" vertical="center"/>
      <protection/>
    </xf>
    <xf numFmtId="0" fontId="7" fillId="32" borderId="52" xfId="0" applyNumberFormat="1" applyFont="1" applyFill="1" applyBorder="1" applyAlignment="1" applyProtection="1">
      <alignment horizontal="center" vertical="center"/>
      <protection/>
    </xf>
    <xf numFmtId="0" fontId="16" fillId="32" borderId="51" xfId="0" applyNumberFormat="1" applyFont="1" applyFill="1" applyBorder="1" applyAlignment="1" applyProtection="1">
      <alignment horizontal="center" vertical="center"/>
      <protection/>
    </xf>
    <xf numFmtId="0" fontId="16" fillId="32" borderId="52" xfId="0" applyNumberFormat="1" applyFont="1" applyFill="1" applyBorder="1" applyAlignment="1" applyProtection="1">
      <alignment horizontal="center" vertical="center"/>
      <protection/>
    </xf>
    <xf numFmtId="0" fontId="16" fillId="0" borderId="61" xfId="0" applyFont="1" applyBorder="1" applyAlignment="1" applyProtection="1">
      <alignment horizontal="left" wrapText="1"/>
      <protection/>
    </xf>
    <xf numFmtId="0" fontId="16" fillId="0" borderId="51" xfId="0" applyFont="1" applyBorder="1" applyAlignment="1" applyProtection="1">
      <alignment horizontal="left" wrapText="1"/>
      <protection/>
    </xf>
    <xf numFmtId="0" fontId="16" fillId="0" borderId="56" xfId="0" applyFont="1" applyBorder="1" applyAlignment="1" applyProtection="1">
      <alignment horizontal="left" wrapText="1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184" fontId="7" fillId="0" borderId="28" xfId="0" applyNumberFormat="1" applyFont="1" applyBorder="1" applyAlignment="1" applyProtection="1">
      <alignment horizontal="center" vertical="center"/>
      <protection/>
    </xf>
    <xf numFmtId="184" fontId="7" fillId="0" borderId="29" xfId="0" applyNumberFormat="1" applyFont="1" applyBorder="1" applyAlignment="1" applyProtection="1">
      <alignment horizontal="center" vertical="center"/>
      <protection/>
    </xf>
    <xf numFmtId="0" fontId="16" fillId="0" borderId="25" xfId="0" applyNumberFormat="1" applyFont="1" applyBorder="1" applyAlignment="1" applyProtection="1">
      <alignment horizontal="center" vertical="center"/>
      <protection/>
    </xf>
    <xf numFmtId="0" fontId="16" fillId="0" borderId="56" xfId="0" applyNumberFormat="1" applyFont="1" applyBorder="1" applyAlignment="1" applyProtection="1">
      <alignment horizontal="center" vertical="center"/>
      <protection/>
    </xf>
    <xf numFmtId="0" fontId="16" fillId="33" borderId="64" xfId="0" applyNumberFormat="1" applyFont="1" applyFill="1" applyBorder="1" applyAlignment="1" applyProtection="1">
      <alignment horizontal="center" vertical="center"/>
      <protection/>
    </xf>
    <xf numFmtId="0" fontId="7" fillId="33" borderId="32" xfId="0" applyNumberFormat="1" applyFont="1" applyFill="1" applyBorder="1" applyAlignment="1" applyProtection="1">
      <alignment horizontal="center" vertical="center"/>
      <protection/>
    </xf>
    <xf numFmtId="0" fontId="7" fillId="33" borderId="49" xfId="0" applyNumberFormat="1" applyFont="1" applyFill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 applyProtection="1">
      <alignment horizontal="left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16" fillId="32" borderId="61" xfId="0" applyFont="1" applyFill="1" applyBorder="1" applyAlignment="1" applyProtection="1">
      <alignment horizontal="left" wrapText="1"/>
      <protection/>
    </xf>
    <xf numFmtId="0" fontId="16" fillId="32" borderId="51" xfId="0" applyFont="1" applyFill="1" applyBorder="1" applyAlignment="1" applyProtection="1">
      <alignment horizontal="left" wrapText="1"/>
      <protection/>
    </xf>
    <xf numFmtId="0" fontId="16" fillId="32" borderId="56" xfId="0" applyFont="1" applyFill="1" applyBorder="1" applyAlignment="1" applyProtection="1">
      <alignment horizontal="left" wrapText="1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7" fillId="0" borderId="55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16" fillId="0" borderId="61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left" vertical="center" wrapText="1"/>
    </xf>
    <xf numFmtId="0" fontId="7" fillId="32" borderId="61" xfId="0" applyFont="1" applyFill="1" applyBorder="1" applyAlignment="1" applyProtection="1">
      <alignment horizontal="center" wrapText="1"/>
      <protection/>
    </xf>
    <xf numFmtId="0" fontId="7" fillId="32" borderId="51" xfId="0" applyFont="1" applyFill="1" applyBorder="1" applyAlignment="1" applyProtection="1">
      <alignment horizontal="center" wrapText="1"/>
      <protection/>
    </xf>
    <xf numFmtId="0" fontId="7" fillId="32" borderId="56" xfId="0" applyFont="1" applyFill="1" applyBorder="1" applyAlignment="1" applyProtection="1">
      <alignment horizontal="center" wrapText="1"/>
      <protection/>
    </xf>
    <xf numFmtId="0" fontId="38" fillId="0" borderId="61" xfId="0" applyFont="1" applyFill="1" applyBorder="1" applyAlignment="1">
      <alignment vertical="center" wrapText="1"/>
    </xf>
    <xf numFmtId="0" fontId="38" fillId="0" borderId="51" xfId="0" applyFont="1" applyFill="1" applyBorder="1" applyAlignment="1">
      <alignment vertical="center" wrapText="1"/>
    </xf>
    <xf numFmtId="0" fontId="38" fillId="0" borderId="56" xfId="0" applyFont="1" applyFill="1" applyBorder="1" applyAlignment="1">
      <alignment vertical="center" wrapText="1"/>
    </xf>
    <xf numFmtId="0" fontId="7" fillId="0" borderId="40" xfId="0" applyFont="1" applyBorder="1" applyAlignment="1" applyProtection="1">
      <alignment horizontal="right" wrapText="1"/>
      <protection/>
    </xf>
    <xf numFmtId="0" fontId="7" fillId="0" borderId="41" xfId="0" applyFont="1" applyBorder="1" applyAlignment="1" applyProtection="1">
      <alignment horizontal="right" wrapText="1"/>
      <protection/>
    </xf>
    <xf numFmtId="0" fontId="7" fillId="0" borderId="42" xfId="0" applyFont="1" applyBorder="1" applyAlignment="1" applyProtection="1">
      <alignment horizontal="right" wrapText="1"/>
      <protection/>
    </xf>
    <xf numFmtId="0" fontId="16" fillId="0" borderId="40" xfId="0" applyNumberFormat="1" applyFont="1" applyFill="1" applyBorder="1" applyAlignment="1" applyProtection="1">
      <alignment horizontal="center" vertical="center"/>
      <protection/>
    </xf>
    <xf numFmtId="0" fontId="16" fillId="0" borderId="42" xfId="0" applyNumberFormat="1" applyFont="1" applyFill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wrapText="1"/>
      <protection/>
    </xf>
    <xf numFmtId="0" fontId="16" fillId="0" borderId="41" xfId="0" applyFont="1" applyBorder="1" applyAlignment="1" applyProtection="1">
      <alignment horizontal="center" wrapText="1"/>
      <protection/>
    </xf>
    <xf numFmtId="0" fontId="16" fillId="0" borderId="42" xfId="0" applyFont="1" applyBorder="1" applyAlignment="1" applyProtection="1">
      <alignment horizontal="center" wrapText="1"/>
      <protection/>
    </xf>
    <xf numFmtId="0" fontId="7" fillId="0" borderId="61" xfId="0" applyNumberFormat="1" applyFont="1" applyBorder="1" applyAlignment="1" applyProtection="1">
      <alignment horizontal="center" vertical="center"/>
      <protection/>
    </xf>
    <xf numFmtId="0" fontId="7" fillId="0" borderId="52" xfId="0" applyNumberFormat="1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right" wrapText="1"/>
      <protection/>
    </xf>
    <xf numFmtId="0" fontId="7" fillId="0" borderId="60" xfId="0" applyFont="1" applyBorder="1" applyAlignment="1" applyProtection="1">
      <alignment horizontal="right" wrapText="1"/>
      <protection/>
    </xf>
    <xf numFmtId="0" fontId="7" fillId="0" borderId="49" xfId="0" applyFont="1" applyBorder="1" applyAlignment="1" applyProtection="1">
      <alignment horizontal="right" wrapText="1"/>
      <protection/>
    </xf>
    <xf numFmtId="49" fontId="37" fillId="0" borderId="0" xfId="0" applyNumberFormat="1" applyFont="1" applyFill="1" applyBorder="1" applyAlignment="1" applyProtection="1">
      <alignment horizontal="right" vertical="justify"/>
      <protection/>
    </xf>
    <xf numFmtId="0" fontId="16" fillId="0" borderId="50" xfId="0" applyFont="1" applyFill="1" applyBorder="1" applyAlignment="1" applyProtection="1">
      <alignment horizontal="left" vertical="center"/>
      <protection/>
    </xf>
    <xf numFmtId="0" fontId="16" fillId="0" borderId="41" xfId="0" applyFont="1" applyFill="1" applyBorder="1" applyAlignment="1" applyProtection="1">
      <alignment horizontal="left" vertical="center"/>
      <protection/>
    </xf>
    <xf numFmtId="0" fontId="16" fillId="0" borderId="42" xfId="0" applyFont="1" applyFill="1" applyBorder="1" applyAlignment="1" applyProtection="1">
      <alignment horizontal="left" vertical="center"/>
      <protection/>
    </xf>
    <xf numFmtId="0" fontId="16" fillId="0" borderId="40" xfId="0" applyFont="1" applyFill="1" applyBorder="1" applyAlignment="1" applyProtection="1">
      <alignment horizontal="center" vertical="center"/>
      <protection/>
    </xf>
    <xf numFmtId="0" fontId="16" fillId="0" borderId="42" xfId="0" applyFont="1" applyFill="1" applyBorder="1" applyAlignment="1" applyProtection="1">
      <alignment horizontal="center" vertical="center"/>
      <protection/>
    </xf>
    <xf numFmtId="0" fontId="16" fillId="0" borderId="25" xfId="0" applyFont="1" applyFill="1" applyBorder="1" applyAlignment="1" applyProtection="1">
      <alignment horizontal="center" vertical="center"/>
      <protection/>
    </xf>
    <xf numFmtId="0" fontId="16" fillId="0" borderId="56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16" fillId="0" borderId="51" xfId="0" applyNumberFormat="1" applyFont="1" applyBorder="1" applyAlignment="1" applyProtection="1">
      <alignment horizontal="center" vertical="center"/>
      <protection/>
    </xf>
    <xf numFmtId="0" fontId="16" fillId="0" borderId="52" xfId="0" applyNumberFormat="1" applyFont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9" fillId="0" borderId="42" xfId="0" applyFont="1" applyFill="1" applyBorder="1" applyAlignment="1" applyProtection="1">
      <alignment horizontal="center" vertical="center"/>
      <protection/>
    </xf>
    <xf numFmtId="49" fontId="10" fillId="0" borderId="44" xfId="0" applyNumberFormat="1" applyFont="1" applyFill="1" applyBorder="1" applyAlignment="1" applyProtection="1">
      <alignment horizontal="center" vertical="center" wrapText="1"/>
      <protection/>
    </xf>
    <xf numFmtId="49" fontId="11" fillId="0" borderId="44" xfId="0" applyNumberFormat="1" applyFont="1" applyFill="1" applyBorder="1" applyAlignment="1" applyProtection="1">
      <alignment horizontal="center" vertical="center" wrapText="1"/>
      <protection/>
    </xf>
    <xf numFmtId="49" fontId="11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49" fontId="8" fillId="0" borderId="43" xfId="0" applyNumberFormat="1" applyFont="1" applyFill="1" applyBorder="1" applyAlignment="1" applyProtection="1">
      <alignment horizontal="center" vertical="center" wrapText="1"/>
      <protection/>
    </xf>
    <xf numFmtId="49" fontId="8" fillId="0" borderId="44" xfId="0" applyNumberFormat="1" applyFont="1" applyFill="1" applyBorder="1" applyAlignment="1" applyProtection="1">
      <alignment horizontal="center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8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7" xfId="0" applyNumberFormat="1" applyFont="1" applyFill="1" applyBorder="1" applyAlignment="1" applyProtection="1">
      <alignment horizontal="center" vertical="center" wrapText="1"/>
      <protection/>
    </xf>
    <xf numFmtId="49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 vertical="center"/>
      <protection/>
    </xf>
    <xf numFmtId="0" fontId="9" fillId="0" borderId="54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0" fillId="0" borderId="45" xfId="0" applyFont="1" applyFill="1" applyBorder="1" applyAlignment="1" applyProtection="1">
      <alignment horizontal="center" vertical="center" wrapText="1"/>
      <protection/>
    </xf>
    <xf numFmtId="0" fontId="10" fillId="0" borderId="46" xfId="0" applyFont="1" applyFill="1" applyBorder="1" applyAlignment="1" applyProtection="1">
      <alignment horizontal="center" vertical="center" wrapText="1"/>
      <protection/>
    </xf>
    <xf numFmtId="0" fontId="10" fillId="0" borderId="48" xfId="0" applyFont="1" applyFill="1" applyBorder="1" applyAlignment="1" applyProtection="1">
      <alignment horizontal="center" vertical="center" wrapText="1"/>
      <protection/>
    </xf>
    <xf numFmtId="0" fontId="10" fillId="0" borderId="44" xfId="0" applyFont="1" applyFill="1" applyBorder="1" applyAlignment="1" applyProtection="1">
      <alignment horizontal="center" vertical="center" wrapText="1"/>
      <protection/>
    </xf>
    <xf numFmtId="0" fontId="10" fillId="0" borderId="47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left" vertical="center" wrapText="1"/>
      <protection/>
    </xf>
    <xf numFmtId="0" fontId="10" fillId="0" borderId="45" xfId="0" applyFont="1" applyFill="1" applyBorder="1" applyAlignment="1" applyProtection="1">
      <alignment horizontal="left" vertical="center" wrapText="1"/>
      <protection/>
    </xf>
    <xf numFmtId="0" fontId="10" fillId="0" borderId="46" xfId="0" applyFont="1" applyFill="1" applyBorder="1" applyAlignment="1" applyProtection="1">
      <alignment horizontal="left" vertical="center" wrapText="1"/>
      <protection/>
    </xf>
    <xf numFmtId="0" fontId="10" fillId="0" borderId="48" xfId="0" applyFont="1" applyFill="1" applyBorder="1" applyAlignment="1" applyProtection="1">
      <alignment horizontal="left" vertical="center" wrapText="1"/>
      <protection/>
    </xf>
    <xf numFmtId="0" fontId="10" fillId="0" borderId="43" xfId="0" applyFont="1" applyFill="1" applyBorder="1" applyAlignment="1" applyProtection="1">
      <alignment horizontal="left" vertical="top" wrapText="1"/>
      <protection/>
    </xf>
    <xf numFmtId="0" fontId="10" fillId="0" borderId="44" xfId="0" applyFont="1" applyFill="1" applyBorder="1" applyAlignment="1" applyProtection="1">
      <alignment horizontal="left" vertical="top" wrapText="1"/>
      <protection/>
    </xf>
    <xf numFmtId="0" fontId="10" fillId="0" borderId="45" xfId="0" applyFont="1" applyFill="1" applyBorder="1" applyAlignment="1" applyProtection="1">
      <alignment horizontal="left" vertical="top" wrapText="1"/>
      <protection/>
    </xf>
    <xf numFmtId="0" fontId="10" fillId="0" borderId="46" xfId="0" applyFont="1" applyFill="1" applyBorder="1" applyAlignment="1" applyProtection="1">
      <alignment horizontal="left" vertical="top" wrapText="1"/>
      <protection/>
    </xf>
    <xf numFmtId="0" fontId="10" fillId="0" borderId="47" xfId="0" applyFont="1" applyFill="1" applyBorder="1" applyAlignment="1" applyProtection="1">
      <alignment horizontal="left" vertical="top" wrapText="1"/>
      <protection/>
    </xf>
    <xf numFmtId="0" fontId="10" fillId="0" borderId="48" xfId="0" applyFont="1" applyFill="1" applyBorder="1" applyAlignment="1" applyProtection="1">
      <alignment horizontal="left" vertical="top" wrapText="1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left" vertical="justify"/>
      <protection/>
    </xf>
    <xf numFmtId="0" fontId="9" fillId="0" borderId="41" xfId="0" applyNumberFormat="1" applyFont="1" applyFill="1" applyBorder="1" applyAlignment="1" applyProtection="1">
      <alignment horizontal="left" vertical="justify"/>
      <protection/>
    </xf>
    <xf numFmtId="0" fontId="9" fillId="0" borderId="42" xfId="0" applyNumberFormat="1" applyFont="1" applyFill="1" applyBorder="1" applyAlignment="1" applyProtection="1">
      <alignment horizontal="left" vertical="justify"/>
      <protection/>
    </xf>
    <xf numFmtId="0" fontId="9" fillId="0" borderId="64" xfId="0" applyFont="1" applyFill="1" applyBorder="1" applyAlignment="1" applyProtection="1">
      <alignment horizontal="center" vertical="center"/>
      <protection/>
    </xf>
    <xf numFmtId="0" fontId="12" fillId="0" borderId="58" xfId="0" applyFont="1" applyFill="1" applyBorder="1" applyAlignment="1" applyProtection="1">
      <alignment horizontal="center" vertical="center"/>
      <protection/>
    </xf>
    <xf numFmtId="0" fontId="12" fillId="0" borderId="64" xfId="0" applyFont="1" applyFill="1" applyBorder="1" applyAlignment="1" applyProtection="1">
      <alignment horizontal="center" vertical="center"/>
      <protection/>
    </xf>
    <xf numFmtId="0" fontId="12" fillId="0" borderId="54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 applyProtection="1">
      <alignment horizontal="left"/>
      <protection/>
    </xf>
    <xf numFmtId="0" fontId="10" fillId="0" borderId="67" xfId="0" applyFont="1" applyFill="1" applyBorder="1" applyAlignment="1" applyProtection="1">
      <alignment horizontal="left"/>
      <protection/>
    </xf>
    <xf numFmtId="184" fontId="7" fillId="0" borderId="68" xfId="0" applyNumberFormat="1" applyFont="1" applyBorder="1" applyAlignment="1" applyProtection="1">
      <alignment horizontal="center" vertical="center"/>
      <protection/>
    </xf>
    <xf numFmtId="184" fontId="7" fillId="0" borderId="69" xfId="0" applyNumberFormat="1" applyFont="1" applyBorder="1" applyAlignment="1" applyProtection="1">
      <alignment horizontal="center" vertical="center"/>
      <protection/>
    </xf>
    <xf numFmtId="11" fontId="9" fillId="0" borderId="0" xfId="0" applyNumberFormat="1" applyFont="1" applyBorder="1" applyAlignment="1" applyProtection="1">
      <alignment horizontal="center" wrapText="1"/>
      <protection/>
    </xf>
    <xf numFmtId="0" fontId="8" fillId="33" borderId="50" xfId="0" applyNumberFormat="1" applyFont="1" applyFill="1" applyBorder="1" applyAlignment="1" applyProtection="1">
      <alignment horizontal="center" vertical="center"/>
      <protection/>
    </xf>
    <xf numFmtId="0" fontId="8" fillId="33" borderId="42" xfId="0" applyNumberFormat="1" applyFont="1" applyFill="1" applyBorder="1" applyAlignment="1" applyProtection="1">
      <alignment horizontal="center" vertical="center"/>
      <protection/>
    </xf>
    <xf numFmtId="0" fontId="8" fillId="33" borderId="58" xfId="0" applyNumberFormat="1" applyFont="1" applyFill="1" applyBorder="1" applyAlignment="1" applyProtection="1">
      <alignment horizontal="center" vertical="center"/>
      <protection/>
    </xf>
    <xf numFmtId="0" fontId="8" fillId="33" borderId="59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Border="1" applyAlignment="1" applyProtection="1">
      <alignment horizontal="center" vertical="center"/>
      <protection/>
    </xf>
    <xf numFmtId="0" fontId="7" fillId="0" borderId="34" xfId="0" applyNumberFormat="1" applyFont="1" applyBorder="1" applyAlignment="1" applyProtection="1">
      <alignment horizontal="center" vertical="center"/>
      <protection/>
    </xf>
    <xf numFmtId="0" fontId="8" fillId="0" borderId="55" xfId="0" applyNumberFormat="1" applyFont="1" applyBorder="1" applyAlignment="1" applyProtection="1">
      <alignment horizontal="center" vertical="center"/>
      <protection/>
    </xf>
    <xf numFmtId="0" fontId="7" fillId="0" borderId="70" xfId="0" applyNumberFormat="1" applyFont="1" applyBorder="1" applyAlignment="1" applyProtection="1">
      <alignment horizontal="center" vertical="center"/>
      <protection/>
    </xf>
    <xf numFmtId="0" fontId="7" fillId="0" borderId="57" xfId="0" applyNumberFormat="1" applyFont="1" applyBorder="1" applyAlignment="1" applyProtection="1">
      <alignment horizontal="center" vertical="center"/>
      <protection/>
    </xf>
    <xf numFmtId="184" fontId="7" fillId="0" borderId="33" xfId="0" applyNumberFormat="1" applyFont="1" applyBorder="1" applyAlignment="1" applyProtection="1">
      <alignment horizontal="center" vertical="center"/>
      <protection/>
    </xf>
    <xf numFmtId="184" fontId="7" fillId="0" borderId="34" xfId="0" applyNumberFormat="1" applyFont="1" applyBorder="1" applyAlignment="1" applyProtection="1">
      <alignment horizontal="center" vertical="center"/>
      <protection/>
    </xf>
    <xf numFmtId="0" fontId="16" fillId="0" borderId="64" xfId="0" applyNumberFormat="1" applyFont="1" applyFill="1" applyBorder="1" applyAlignment="1" applyProtection="1">
      <alignment horizontal="center" vertical="center"/>
      <protection/>
    </xf>
    <xf numFmtId="0" fontId="7" fillId="0" borderId="51" xfId="0" applyNumberFormat="1" applyFont="1" applyBorder="1" applyAlignment="1" applyProtection="1">
      <alignment horizontal="center" vertical="center"/>
      <protection/>
    </xf>
    <xf numFmtId="0" fontId="16" fillId="0" borderId="25" xfId="53" applyNumberFormat="1" applyFont="1" applyBorder="1" applyAlignment="1" applyProtection="1">
      <alignment horizontal="center" vertical="center"/>
      <protection/>
    </xf>
    <xf numFmtId="0" fontId="16" fillId="0" borderId="56" xfId="53" applyNumberFormat="1" applyFont="1" applyBorder="1" applyAlignment="1" applyProtection="1">
      <alignment horizontal="center" vertical="center"/>
      <protection/>
    </xf>
    <xf numFmtId="0" fontId="16" fillId="0" borderId="51" xfId="53" applyNumberFormat="1" applyFont="1" applyBorder="1" applyAlignment="1" applyProtection="1">
      <alignment horizontal="center" vertical="center"/>
      <protection/>
    </xf>
    <xf numFmtId="0" fontId="16" fillId="0" borderId="52" xfId="53" applyNumberFormat="1" applyFont="1" applyBorder="1" applyAlignment="1" applyProtection="1">
      <alignment horizontal="center" vertical="center"/>
      <protection/>
    </xf>
    <xf numFmtId="0" fontId="16" fillId="33" borderId="53" xfId="0" applyNumberFormat="1" applyFont="1" applyFill="1" applyBorder="1" applyAlignment="1" applyProtection="1">
      <alignment horizontal="center" vertical="center"/>
      <protection/>
    </xf>
    <xf numFmtId="0" fontId="16" fillId="33" borderId="54" xfId="0" applyNumberFormat="1" applyFont="1" applyFill="1" applyBorder="1" applyAlignment="1" applyProtection="1">
      <alignment horizontal="center" vertical="center"/>
      <protection/>
    </xf>
    <xf numFmtId="184" fontId="7" fillId="0" borderId="31" xfId="0" applyNumberFormat="1" applyFont="1" applyBorder="1" applyAlignment="1" applyProtection="1">
      <alignment horizontal="center" vertical="center"/>
      <protection/>
    </xf>
    <xf numFmtId="184" fontId="7" fillId="0" borderId="27" xfId="0" applyNumberFormat="1" applyFont="1" applyBorder="1" applyAlignment="1" applyProtection="1">
      <alignment horizontal="center" vertical="center"/>
      <protection/>
    </xf>
    <xf numFmtId="0" fontId="8" fillId="0" borderId="58" xfId="0" applyNumberFormat="1" applyFont="1" applyBorder="1" applyAlignment="1" applyProtection="1">
      <alignment horizontal="center" vertical="center"/>
      <protection/>
    </xf>
    <xf numFmtId="0" fontId="8" fillId="0" borderId="59" xfId="0" applyNumberFormat="1" applyFont="1" applyBorder="1" applyAlignment="1" applyProtection="1">
      <alignment horizontal="center" vertical="center"/>
      <protection/>
    </xf>
    <xf numFmtId="0" fontId="38" fillId="0" borderId="61" xfId="0" applyFont="1" applyBorder="1" applyAlignment="1">
      <alignment vertical="center" wrapText="1"/>
    </xf>
    <xf numFmtId="0" fontId="38" fillId="0" borderId="51" xfId="0" applyFont="1" applyBorder="1" applyAlignment="1">
      <alignment vertical="center" wrapText="1"/>
    </xf>
    <xf numFmtId="0" fontId="38" fillId="0" borderId="56" xfId="0" applyFont="1" applyBorder="1" applyAlignment="1">
      <alignment vertical="center" wrapText="1"/>
    </xf>
    <xf numFmtId="0" fontId="16" fillId="0" borderId="71" xfId="0" applyNumberFormat="1" applyFont="1" applyFill="1" applyBorder="1" applyAlignment="1" applyProtection="1">
      <alignment horizontal="center" vertical="center"/>
      <protection/>
    </xf>
    <xf numFmtId="0" fontId="16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72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Border="1" applyAlignment="1" applyProtection="1">
      <alignment horizontal="center" vertical="center"/>
      <protection/>
    </xf>
    <xf numFmtId="0" fontId="7" fillId="0" borderId="56" xfId="0" applyNumberFormat="1" applyFont="1" applyBorder="1" applyAlignment="1" applyProtection="1">
      <alignment horizontal="center" vertical="center"/>
      <protection/>
    </xf>
    <xf numFmtId="0" fontId="16" fillId="0" borderId="73" xfId="0" applyNumberFormat="1" applyFont="1" applyFill="1" applyBorder="1" applyAlignment="1" applyProtection="1">
      <alignment horizontal="center" vertical="center"/>
      <protection/>
    </xf>
    <xf numFmtId="0" fontId="16" fillId="0" borderId="65" xfId="0" applyNumberFormat="1" applyFont="1" applyFill="1" applyBorder="1" applyAlignment="1" applyProtection="1">
      <alignment horizontal="center" vertical="center"/>
      <protection/>
    </xf>
    <xf numFmtId="0" fontId="16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16" fillId="0" borderId="58" xfId="0" applyFont="1" applyFill="1" applyBorder="1" applyAlignment="1" applyProtection="1">
      <alignment horizontal="left"/>
      <protection/>
    </xf>
    <xf numFmtId="0" fontId="16" fillId="0" borderId="64" xfId="0" applyFont="1" applyFill="1" applyBorder="1" applyAlignment="1" applyProtection="1">
      <alignment horizontal="left"/>
      <protection/>
    </xf>
    <xf numFmtId="0" fontId="16" fillId="0" borderId="54" xfId="0" applyFont="1" applyFill="1" applyBorder="1" applyAlignment="1" applyProtection="1">
      <alignment horizontal="left"/>
      <protection/>
    </xf>
    <xf numFmtId="0" fontId="16" fillId="0" borderId="73" xfId="0" applyFont="1" applyFill="1" applyBorder="1" applyAlignment="1" applyProtection="1">
      <alignment horizontal="center"/>
      <protection/>
    </xf>
    <xf numFmtId="0" fontId="16" fillId="0" borderId="65" xfId="0" applyFont="1" applyFill="1" applyBorder="1" applyAlignment="1" applyProtection="1">
      <alignment horizontal="center"/>
      <protection/>
    </xf>
    <xf numFmtId="0" fontId="7" fillId="0" borderId="58" xfId="0" applyNumberFormat="1" applyFont="1" applyFill="1" applyBorder="1" applyAlignment="1" applyProtection="1">
      <alignment horizontal="center" vertical="center"/>
      <protection/>
    </xf>
    <xf numFmtId="0" fontId="7" fillId="0" borderId="59" xfId="0" applyNumberFormat="1" applyFont="1" applyFill="1" applyBorder="1" applyAlignment="1" applyProtection="1">
      <alignment horizontal="center" vertical="center"/>
      <protection/>
    </xf>
    <xf numFmtId="0" fontId="16" fillId="0" borderId="66" xfId="0" applyFont="1" applyFill="1" applyBorder="1" applyAlignment="1" applyProtection="1">
      <alignment horizontal="center"/>
      <protection/>
    </xf>
    <xf numFmtId="0" fontId="7" fillId="0" borderId="41" xfId="0" applyNumberFormat="1" applyFont="1" applyBorder="1" applyAlignment="1" applyProtection="1">
      <alignment horizontal="center" vertical="center"/>
      <protection/>
    </xf>
    <xf numFmtId="0" fontId="16" fillId="0" borderId="61" xfId="0" applyFont="1" applyFill="1" applyBorder="1" applyAlignment="1" applyProtection="1">
      <alignment horizontal="left" vertical="center" wrapText="1"/>
      <protection/>
    </xf>
    <xf numFmtId="0" fontId="16" fillId="0" borderId="51" xfId="0" applyFont="1" applyFill="1" applyBorder="1" applyAlignment="1" applyProtection="1">
      <alignment horizontal="left" vertical="center" wrapText="1"/>
      <protection/>
    </xf>
    <xf numFmtId="0" fontId="16" fillId="0" borderId="56" xfId="0" applyFont="1" applyFill="1" applyBorder="1" applyAlignment="1" applyProtection="1">
      <alignment horizontal="left" vertical="center" wrapText="1"/>
      <protection/>
    </xf>
    <xf numFmtId="0" fontId="7" fillId="33" borderId="61" xfId="0" applyNumberFormat="1" applyFont="1" applyFill="1" applyBorder="1" applyAlignment="1" applyProtection="1">
      <alignment horizontal="center" vertical="center"/>
      <protection/>
    </xf>
    <xf numFmtId="0" fontId="16" fillId="0" borderId="61" xfId="0" applyFont="1" applyFill="1" applyBorder="1" applyAlignment="1" applyProtection="1">
      <alignment horizontal="left"/>
      <protection/>
    </xf>
    <xf numFmtId="0" fontId="16" fillId="0" borderId="51" xfId="0" applyFont="1" applyFill="1" applyBorder="1" applyAlignment="1" applyProtection="1">
      <alignment horizontal="left"/>
      <protection/>
    </xf>
    <xf numFmtId="0" fontId="16" fillId="0" borderId="56" xfId="0" applyFont="1" applyFill="1" applyBorder="1" applyAlignment="1" applyProtection="1">
      <alignment horizontal="left"/>
      <protection/>
    </xf>
    <xf numFmtId="0" fontId="16" fillId="0" borderId="33" xfId="0" applyFont="1" applyFill="1" applyBorder="1" applyAlignment="1" applyProtection="1">
      <alignment horizontal="left" wrapText="1"/>
      <protection/>
    </xf>
    <xf numFmtId="0" fontId="16" fillId="0" borderId="60" xfId="0" applyFont="1" applyFill="1" applyBorder="1" applyAlignment="1" applyProtection="1">
      <alignment horizontal="left" wrapText="1"/>
      <protection/>
    </xf>
    <xf numFmtId="0" fontId="16" fillId="0" borderId="49" xfId="0" applyFont="1" applyFill="1" applyBorder="1" applyAlignment="1" applyProtection="1">
      <alignment horizontal="left" wrapText="1"/>
      <protection/>
    </xf>
    <xf numFmtId="0" fontId="16" fillId="0" borderId="58" xfId="0" applyFont="1" applyBorder="1" applyAlignment="1" applyProtection="1">
      <alignment vertical="center"/>
      <protection/>
    </xf>
    <xf numFmtId="0" fontId="16" fillId="0" borderId="64" xfId="0" applyFont="1" applyBorder="1" applyAlignment="1" applyProtection="1">
      <alignment vertical="center"/>
      <protection/>
    </xf>
    <xf numFmtId="0" fontId="16" fillId="0" borderId="54" xfId="0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left" vertical="justify"/>
      <protection/>
    </xf>
    <xf numFmtId="0" fontId="7" fillId="0" borderId="60" xfId="0" applyNumberFormat="1" applyFont="1" applyBorder="1" applyAlignment="1" applyProtection="1">
      <alignment horizontal="center" vertical="center"/>
      <protection/>
    </xf>
    <xf numFmtId="0" fontId="16" fillId="0" borderId="61" xfId="0" applyFont="1" applyBorder="1" applyAlignment="1" applyProtection="1">
      <alignment horizontal="left" vertical="center" wrapText="1"/>
      <protection/>
    </xf>
    <xf numFmtId="0" fontId="16" fillId="0" borderId="51" xfId="0" applyFont="1" applyBorder="1" applyAlignment="1" applyProtection="1">
      <alignment horizontal="left" vertical="center" wrapText="1"/>
      <protection/>
    </xf>
    <xf numFmtId="0" fontId="16" fillId="0" borderId="56" xfId="0" applyFont="1" applyBorder="1" applyAlignment="1" applyProtection="1">
      <alignment horizontal="left" vertical="center" wrapText="1"/>
      <protection/>
    </xf>
    <xf numFmtId="0" fontId="7" fillId="32" borderId="25" xfId="0" applyNumberFormat="1" applyFont="1" applyFill="1" applyBorder="1" applyAlignment="1" applyProtection="1">
      <alignment horizontal="center" vertical="center"/>
      <protection/>
    </xf>
    <xf numFmtId="0" fontId="7" fillId="32" borderId="56" xfId="0" applyNumberFormat="1" applyFont="1" applyFill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 wrapText="1"/>
      <protection/>
    </xf>
    <xf numFmtId="0" fontId="11" fillId="0" borderId="44" xfId="0" applyFont="1" applyBorder="1" applyAlignment="1" applyProtection="1">
      <alignment horizontal="center" vertical="center" wrapText="1"/>
      <protection/>
    </xf>
    <xf numFmtId="0" fontId="11" fillId="0" borderId="64" xfId="0" applyFont="1" applyBorder="1" applyAlignment="1" applyProtection="1">
      <alignment horizontal="center" vertical="center" wrapText="1"/>
      <protection/>
    </xf>
    <xf numFmtId="0" fontId="11" fillId="0" borderId="54" xfId="0" applyFont="1" applyBorder="1" applyAlignment="1" applyProtection="1">
      <alignment horizontal="center" vertical="center" wrapText="1"/>
      <protection/>
    </xf>
    <xf numFmtId="0" fontId="7" fillId="33" borderId="58" xfId="0" applyNumberFormat="1" applyFont="1" applyFill="1" applyBorder="1" applyAlignment="1" applyProtection="1">
      <alignment horizontal="center" vertical="center"/>
      <protection/>
    </xf>
    <xf numFmtId="0" fontId="7" fillId="33" borderId="59" xfId="0" applyNumberFormat="1" applyFont="1" applyFill="1" applyBorder="1" applyAlignment="1" applyProtection="1">
      <alignment horizontal="center" vertical="center"/>
      <protection/>
    </xf>
    <xf numFmtId="0" fontId="7" fillId="0" borderId="53" xfId="0" applyNumberFormat="1" applyFont="1" applyFill="1" applyBorder="1" applyAlignment="1" applyProtection="1">
      <alignment horizontal="center" vertical="center"/>
      <protection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0" fontId="16" fillId="0" borderId="58" xfId="0" applyFont="1" applyFill="1" applyBorder="1" applyAlignment="1" applyProtection="1">
      <alignment horizontal="center"/>
      <protection/>
    </xf>
    <xf numFmtId="0" fontId="16" fillId="0" borderId="54" xfId="0" applyFont="1" applyFill="1" applyBorder="1" applyAlignment="1" applyProtection="1">
      <alignment horizontal="center"/>
      <protection/>
    </xf>
    <xf numFmtId="0" fontId="11" fillId="0" borderId="40" xfId="0" applyNumberFormat="1" applyFont="1" applyBorder="1" applyAlignment="1" applyProtection="1">
      <alignment horizontal="center" vertical="center"/>
      <protection/>
    </xf>
    <xf numFmtId="0" fontId="11" fillId="0" borderId="42" xfId="0" applyNumberFormat="1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 textRotation="90"/>
      <protection/>
    </xf>
    <xf numFmtId="0" fontId="7" fillId="0" borderId="45" xfId="0" applyFont="1" applyBorder="1" applyAlignment="1" applyProtection="1">
      <alignment horizontal="center" vertical="center" textRotation="90"/>
      <protection/>
    </xf>
    <xf numFmtId="0" fontId="7" fillId="0" borderId="75" xfId="0" applyFont="1" applyBorder="1" applyAlignment="1" applyProtection="1">
      <alignment horizontal="center" vertical="center" textRotation="90"/>
      <protection/>
    </xf>
    <xf numFmtId="0" fontId="7" fillId="0" borderId="12" xfId="0" applyFont="1" applyBorder="1" applyAlignment="1" applyProtection="1">
      <alignment horizontal="center" vertical="center" textRotation="90"/>
      <protection/>
    </xf>
    <xf numFmtId="0" fontId="7" fillId="0" borderId="46" xfId="0" applyFont="1" applyBorder="1" applyAlignment="1" applyProtection="1">
      <alignment horizontal="center" vertical="center" textRotation="90"/>
      <protection/>
    </xf>
    <xf numFmtId="0" fontId="7" fillId="0" borderId="48" xfId="0" applyFont="1" applyBorder="1" applyAlignment="1" applyProtection="1">
      <alignment horizontal="center" vertical="center" textRotation="90"/>
      <protection/>
    </xf>
    <xf numFmtId="0" fontId="7" fillId="0" borderId="43" xfId="0" applyFont="1" applyBorder="1" applyAlignment="1" applyProtection="1">
      <alignment horizontal="left" vertical="center" textRotation="90" wrapText="1"/>
      <protection/>
    </xf>
    <xf numFmtId="0" fontId="7" fillId="0" borderId="45" xfId="0" applyFont="1" applyBorder="1" applyAlignment="1" applyProtection="1">
      <alignment horizontal="left" vertical="center" textRotation="90" wrapText="1"/>
      <protection/>
    </xf>
    <xf numFmtId="0" fontId="7" fillId="0" borderId="75" xfId="0" applyFont="1" applyBorder="1" applyAlignment="1" applyProtection="1">
      <alignment horizontal="left" vertical="center" textRotation="90" wrapText="1"/>
      <protection/>
    </xf>
    <xf numFmtId="0" fontId="7" fillId="0" borderId="12" xfId="0" applyFont="1" applyBorder="1" applyAlignment="1" applyProtection="1">
      <alignment horizontal="left" vertical="center" textRotation="90" wrapText="1"/>
      <protection/>
    </xf>
    <xf numFmtId="0" fontId="7" fillId="0" borderId="46" xfId="0" applyFont="1" applyBorder="1" applyAlignment="1" applyProtection="1">
      <alignment horizontal="left" vertical="center" textRotation="90" wrapText="1"/>
      <protection/>
    </xf>
    <xf numFmtId="0" fontId="7" fillId="0" borderId="48" xfId="0" applyFont="1" applyBorder="1" applyAlignment="1" applyProtection="1">
      <alignment horizontal="left" vertical="center" textRotation="90" wrapText="1"/>
      <protection/>
    </xf>
    <xf numFmtId="0" fontId="7" fillId="0" borderId="41" xfId="0" applyNumberFormat="1" applyFont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justify"/>
      <protection/>
    </xf>
    <xf numFmtId="49" fontId="9" fillId="0" borderId="41" xfId="0" applyNumberFormat="1" applyFont="1" applyFill="1" applyBorder="1" applyAlignment="1" applyProtection="1">
      <alignment horizontal="center" vertical="justify"/>
      <protection/>
    </xf>
    <xf numFmtId="49" fontId="9" fillId="0" borderId="42" xfId="0" applyNumberFormat="1" applyFont="1" applyFill="1" applyBorder="1" applyAlignment="1" applyProtection="1">
      <alignment horizontal="center" vertical="justify"/>
      <protection/>
    </xf>
    <xf numFmtId="49" fontId="9" fillId="0" borderId="40" xfId="0" applyNumberFormat="1" applyFont="1" applyFill="1" applyBorder="1" applyAlignment="1" applyProtection="1">
      <alignment horizontal="left" vertical="justify" wrapText="1"/>
      <protection/>
    </xf>
    <xf numFmtId="49" fontId="9" fillId="0" borderId="41" xfId="0" applyNumberFormat="1" applyFont="1" applyFill="1" applyBorder="1" applyAlignment="1" applyProtection="1">
      <alignment horizontal="left" vertical="justify" wrapText="1"/>
      <protection/>
    </xf>
    <xf numFmtId="49" fontId="9" fillId="0" borderId="42" xfId="0" applyNumberFormat="1" applyFont="1" applyFill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Alignment="1">
      <alignment horizontal="left"/>
    </xf>
    <xf numFmtId="0" fontId="15" fillId="0" borderId="0" xfId="0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9" fontId="12" fillId="0" borderId="58" xfId="0" applyNumberFormat="1" applyFont="1" applyFill="1" applyBorder="1" applyAlignment="1" applyProtection="1">
      <alignment horizontal="center" vertical="center"/>
      <protection/>
    </xf>
    <xf numFmtId="49" fontId="12" fillId="0" borderId="64" xfId="0" applyNumberFormat="1" applyFont="1" applyFill="1" applyBorder="1" applyAlignment="1" applyProtection="1">
      <alignment horizontal="center" vertical="center"/>
      <protection/>
    </xf>
    <xf numFmtId="49" fontId="12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76" xfId="0" applyFont="1" applyFill="1" applyBorder="1" applyAlignment="1" applyProtection="1">
      <alignment horizontal="center" vertical="center" textRotation="90"/>
      <protection/>
    </xf>
    <xf numFmtId="0" fontId="6" fillId="0" borderId="77" xfId="0" applyFont="1" applyFill="1" applyBorder="1" applyAlignment="1" applyProtection="1">
      <alignment horizontal="center" vertical="center" textRotation="90"/>
      <protection/>
    </xf>
    <xf numFmtId="0" fontId="12" fillId="0" borderId="58" xfId="0" applyFont="1" applyFill="1" applyBorder="1" applyAlignment="1" applyProtection="1">
      <alignment horizontal="center" vertical="center" wrapText="1"/>
      <protection/>
    </xf>
    <xf numFmtId="0" fontId="12" fillId="0" borderId="64" xfId="0" applyFont="1" applyFill="1" applyBorder="1" applyAlignment="1" applyProtection="1">
      <alignment horizontal="center" vertical="center" wrapTex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0" fontId="12" fillId="0" borderId="58" xfId="0" applyNumberFormat="1" applyFont="1" applyFill="1" applyBorder="1" applyAlignment="1" applyProtection="1">
      <alignment horizontal="center" vertical="center"/>
      <protection/>
    </xf>
    <xf numFmtId="0" fontId="12" fillId="0" borderId="64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wrapText="1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10" fillId="0" borderId="76" xfId="0" applyFont="1" applyFill="1" applyBorder="1" applyAlignment="1" applyProtection="1">
      <alignment horizontal="center" vertical="center" textRotation="90" wrapText="1"/>
      <protection/>
    </xf>
    <xf numFmtId="0" fontId="10" fillId="0" borderId="78" xfId="0" applyFont="1" applyFill="1" applyBorder="1" applyAlignment="1" applyProtection="1">
      <alignment horizontal="center" vertical="center" textRotation="90" wrapText="1"/>
      <protection/>
    </xf>
    <xf numFmtId="0" fontId="35" fillId="0" borderId="0" xfId="0" applyNumberFormat="1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0" fontId="13" fillId="0" borderId="11" xfId="0" applyNumberFormat="1" applyFon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 applyProtection="1">
      <alignment horizontal="center" vertical="center" wrapText="1"/>
      <protection/>
    </xf>
    <xf numFmtId="0" fontId="7" fillId="0" borderId="45" xfId="0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 textRotation="90"/>
      <protection/>
    </xf>
    <xf numFmtId="0" fontId="7" fillId="0" borderId="44" xfId="0" applyFont="1" applyBorder="1" applyAlignment="1" applyProtection="1">
      <alignment horizontal="center" vertical="center" textRotation="90"/>
      <protection/>
    </xf>
    <xf numFmtId="0" fontId="7" fillId="0" borderId="45" xfId="0" applyFont="1" applyBorder="1" applyAlignment="1" applyProtection="1">
      <alignment horizontal="center" vertical="center" textRotation="90"/>
      <protection/>
    </xf>
    <xf numFmtId="0" fontId="7" fillId="0" borderId="75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12" xfId="0" applyFont="1" applyBorder="1" applyAlignment="1" applyProtection="1">
      <alignment horizontal="center" vertical="center" textRotation="90"/>
      <protection/>
    </xf>
    <xf numFmtId="0" fontId="7" fillId="0" borderId="46" xfId="0" applyFont="1" applyBorder="1" applyAlignment="1" applyProtection="1">
      <alignment horizontal="center" vertical="center" textRotation="90"/>
      <protection/>
    </xf>
    <xf numFmtId="0" fontId="7" fillId="0" borderId="47" xfId="0" applyFont="1" applyBorder="1" applyAlignment="1" applyProtection="1">
      <alignment horizontal="center" vertical="center" textRotation="90"/>
      <protection/>
    </xf>
    <xf numFmtId="0" fontId="7" fillId="0" borderId="48" xfId="0" applyFont="1" applyBorder="1" applyAlignment="1" applyProtection="1">
      <alignment horizontal="center" vertical="center" textRotation="90"/>
      <protection/>
    </xf>
    <xf numFmtId="0" fontId="18" fillId="0" borderId="40" xfId="0" applyFont="1" applyBorder="1" applyAlignment="1" applyProtection="1">
      <alignment horizontal="center" vertical="center" wrapText="1"/>
      <protection/>
    </xf>
    <xf numFmtId="0" fontId="18" fillId="0" borderId="41" xfId="0" applyFont="1" applyBorder="1" applyAlignment="1" applyProtection="1">
      <alignment horizontal="center" vertical="center" wrapText="1"/>
      <protection/>
    </xf>
    <xf numFmtId="0" fontId="7" fillId="0" borderId="43" xfId="0" applyFont="1" applyBorder="1" applyAlignment="1" applyProtection="1">
      <alignment horizontal="center" vertical="center" textRotation="90" wrapText="1"/>
      <protection/>
    </xf>
    <xf numFmtId="0" fontId="11" fillId="0" borderId="40" xfId="0" applyNumberFormat="1" applyFont="1" applyBorder="1" applyAlignment="1" applyProtection="1">
      <alignment horizontal="center" vertical="center" wrapText="1"/>
      <protection/>
    </xf>
    <xf numFmtId="0" fontId="12" fillId="0" borderId="41" xfId="0" applyNumberFormat="1" applyFont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49" fontId="7" fillId="0" borderId="41" xfId="0" applyNumberFormat="1" applyFont="1" applyBorder="1" applyAlignment="1" applyProtection="1">
      <alignment horizontal="center" vertical="center" wrapText="1"/>
      <protection/>
    </xf>
    <xf numFmtId="49" fontId="7" fillId="0" borderId="4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textRotation="90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47" xfId="0" applyFont="1" applyBorder="1" applyAlignment="1" applyProtection="1">
      <alignment horizontal="center" vertical="center" textRotation="90"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 textRotation="90"/>
      <protection/>
    </xf>
    <xf numFmtId="49" fontId="7" fillId="0" borderId="43" xfId="0" applyNumberFormat="1" applyFont="1" applyBorder="1" applyAlignment="1" applyProtection="1">
      <alignment horizontal="center" vertical="center" textRotation="90" wrapText="1"/>
      <protection/>
    </xf>
    <xf numFmtId="49" fontId="7" fillId="0" borderId="45" xfId="0" applyNumberFormat="1" applyFont="1" applyBorder="1" applyAlignment="1" applyProtection="1">
      <alignment horizontal="center" vertical="center" textRotation="90" wrapText="1"/>
      <protection/>
    </xf>
    <xf numFmtId="49" fontId="7" fillId="0" borderId="75" xfId="0" applyNumberFormat="1" applyFont="1" applyBorder="1" applyAlignment="1" applyProtection="1">
      <alignment horizontal="center" vertical="center" textRotation="90" wrapText="1"/>
      <protection/>
    </xf>
    <xf numFmtId="49" fontId="7" fillId="0" borderId="12" xfId="0" applyNumberFormat="1" applyFont="1" applyBorder="1" applyAlignment="1" applyProtection="1">
      <alignment horizontal="center" vertical="center" textRotation="90" wrapText="1"/>
      <protection/>
    </xf>
    <xf numFmtId="49" fontId="7" fillId="0" borderId="46" xfId="0" applyNumberFormat="1" applyFont="1" applyBorder="1" applyAlignment="1" applyProtection="1">
      <alignment horizontal="center" vertical="center" textRotation="90" wrapText="1"/>
      <protection/>
    </xf>
    <xf numFmtId="49" fontId="7" fillId="0" borderId="48" xfId="0" applyNumberFormat="1" applyFont="1" applyBorder="1" applyAlignment="1" applyProtection="1">
      <alignment horizontal="center" vertical="center" textRotation="90" wrapText="1"/>
      <protection/>
    </xf>
    <xf numFmtId="0" fontId="11" fillId="0" borderId="41" xfId="0" applyNumberFormat="1" applyFont="1" applyBorder="1" applyAlignment="1" applyProtection="1">
      <alignment horizontal="center" vertical="center"/>
      <protection/>
    </xf>
    <xf numFmtId="0" fontId="11" fillId="0" borderId="50" xfId="0" applyNumberFormat="1" applyFont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16" fillId="0" borderId="59" xfId="0" applyFont="1" applyFill="1" applyBorder="1" applyAlignment="1" applyProtection="1">
      <alignment horizontal="center"/>
      <protection/>
    </xf>
    <xf numFmtId="0" fontId="7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9" fillId="0" borderId="53" xfId="0" applyFont="1" applyBorder="1" applyAlignment="1" applyProtection="1">
      <alignment horizontal="center" wrapText="1"/>
      <protection/>
    </xf>
    <xf numFmtId="0" fontId="9" fillId="0" borderId="64" xfId="0" applyFont="1" applyBorder="1" applyAlignment="1" applyProtection="1">
      <alignment horizontal="center" wrapText="1"/>
      <protection/>
    </xf>
    <xf numFmtId="0" fontId="9" fillId="0" borderId="54" xfId="0" applyFont="1" applyBorder="1" applyAlignment="1" applyProtection="1">
      <alignment horizontal="center" wrapText="1"/>
      <protection/>
    </xf>
    <xf numFmtId="0" fontId="10" fillId="0" borderId="74" xfId="0" applyNumberFormat="1" applyFont="1" applyFill="1" applyBorder="1" applyAlignment="1" applyProtection="1">
      <alignment horizontal="left"/>
      <protection/>
    </xf>
    <xf numFmtId="0" fontId="10" fillId="0" borderId="44" xfId="0" applyNumberFormat="1" applyFont="1" applyFill="1" applyBorder="1" applyAlignment="1" applyProtection="1">
      <alignment horizontal="left"/>
      <protection/>
    </xf>
    <xf numFmtId="0" fontId="10" fillId="0" borderId="67" xfId="0" applyNumberFormat="1" applyFont="1" applyFill="1" applyBorder="1" applyAlignment="1" applyProtection="1">
      <alignment horizontal="left"/>
      <protection/>
    </xf>
    <xf numFmtId="0" fontId="16" fillId="0" borderId="40" xfId="0" applyNumberFormat="1" applyFont="1" applyFill="1" applyBorder="1" applyAlignment="1" applyProtection="1">
      <alignment horizontal="left" vertical="center"/>
      <protection/>
    </xf>
    <xf numFmtId="0" fontId="16" fillId="0" borderId="42" xfId="0" applyNumberFormat="1" applyFont="1" applyFill="1" applyBorder="1" applyAlignment="1" applyProtection="1">
      <alignment horizontal="left" vertical="center"/>
      <protection/>
    </xf>
    <xf numFmtId="0" fontId="16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center" wrapText="1"/>
      <protection/>
    </xf>
    <xf numFmtId="0" fontId="16" fillId="0" borderId="58" xfId="0" applyFont="1" applyFill="1" applyBorder="1" applyAlignment="1" applyProtection="1">
      <alignment horizontal="left" vertical="center" wrapText="1"/>
      <protection/>
    </xf>
    <xf numFmtId="0" fontId="16" fillId="0" borderId="64" xfId="0" applyFont="1" applyFill="1" applyBorder="1" applyAlignment="1" applyProtection="1">
      <alignment horizontal="left" vertical="center" wrapText="1"/>
      <protection/>
    </xf>
    <xf numFmtId="0" fontId="16" fillId="0" borderId="54" xfId="0" applyFont="1" applyFill="1" applyBorder="1" applyAlignment="1" applyProtection="1">
      <alignment horizontal="left" vertical="center" wrapText="1"/>
      <protection/>
    </xf>
    <xf numFmtId="0" fontId="16" fillId="0" borderId="58" xfId="0" applyFont="1" applyFill="1" applyBorder="1" applyAlignment="1" applyProtection="1">
      <alignment horizontal="left" wrapText="1"/>
      <protection/>
    </xf>
    <xf numFmtId="0" fontId="16" fillId="0" borderId="64" xfId="0" applyFont="1" applyFill="1" applyBorder="1" applyAlignment="1" applyProtection="1">
      <alignment horizontal="left" wrapText="1"/>
      <protection/>
    </xf>
    <xf numFmtId="0" fontId="16" fillId="0" borderId="54" xfId="0" applyFont="1" applyFill="1" applyBorder="1" applyAlignment="1" applyProtection="1">
      <alignment horizontal="left" wrapText="1"/>
      <protection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0" fontId="7" fillId="0" borderId="80" xfId="0" applyNumberFormat="1" applyFont="1" applyFill="1" applyBorder="1" applyAlignment="1" applyProtection="1">
      <alignment horizontal="center" vertical="center"/>
      <protection/>
    </xf>
    <xf numFmtId="0" fontId="16" fillId="0" borderId="71" xfId="0" applyFont="1" applyFill="1" applyBorder="1" applyAlignment="1" applyProtection="1">
      <alignment horizontal="center"/>
      <protection/>
    </xf>
    <xf numFmtId="0" fontId="16" fillId="0" borderId="26" xfId="0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20" xfId="0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0" fillId="0" borderId="56" xfId="0" applyBorder="1" applyAlignment="1">
      <alignment vertical="center"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16" fillId="0" borderId="70" xfId="0" applyNumberFormat="1" applyFont="1" applyFill="1" applyBorder="1" applyAlignment="1" applyProtection="1">
      <alignment horizontal="center" vertical="center"/>
      <protection/>
    </xf>
    <xf numFmtId="0" fontId="7" fillId="0" borderId="70" xfId="0" applyNumberFormat="1" applyFont="1" applyFill="1" applyBorder="1" applyAlignment="1" applyProtection="1">
      <alignment horizontal="center" vertical="center"/>
      <protection/>
    </xf>
    <xf numFmtId="0" fontId="7" fillId="0" borderId="57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28" fillId="0" borderId="10" xfId="0" applyFont="1" applyBorder="1" applyAlignment="1" applyProtection="1">
      <alignment horizontal="center" vertical="justify"/>
      <protection/>
    </xf>
    <xf numFmtId="49" fontId="31" fillId="0" borderId="11" xfId="0" applyNumberFormat="1" applyFont="1" applyBorder="1" applyAlignment="1" applyProtection="1">
      <alignment horizontal="right" vertical="justify"/>
      <protection/>
    </xf>
    <xf numFmtId="49" fontId="26" fillId="0" borderId="0" xfId="0" applyNumberFormat="1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/>
      <protection/>
    </xf>
    <xf numFmtId="0" fontId="7" fillId="0" borderId="51" xfId="0" applyFont="1" applyBorder="1" applyAlignment="1" applyProtection="1">
      <alignment horizontal="left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justify"/>
      <protection/>
    </xf>
    <xf numFmtId="49" fontId="31" fillId="0" borderId="11" xfId="0" applyNumberFormat="1" applyFont="1" applyBorder="1" applyAlignment="1" applyProtection="1">
      <alignment horizontal="left" vertical="justify"/>
      <protection/>
    </xf>
    <xf numFmtId="0" fontId="16" fillId="0" borderId="40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36" fillId="0" borderId="40" xfId="0" applyNumberFormat="1" applyFont="1" applyFill="1" applyBorder="1" applyAlignment="1" applyProtection="1">
      <alignment horizontal="left" vertical="center" wrapText="1"/>
      <protection/>
    </xf>
    <xf numFmtId="0" fontId="36" fillId="0" borderId="42" xfId="0" applyNumberFormat="1" applyFont="1" applyFill="1" applyBorder="1" applyAlignment="1" applyProtection="1">
      <alignment horizontal="left" vertical="center" wrapText="1"/>
      <protection/>
    </xf>
    <xf numFmtId="0" fontId="60" fillId="0" borderId="0" xfId="0" applyFont="1" applyAlignment="1">
      <alignment/>
    </xf>
    <xf numFmtId="0" fontId="61" fillId="0" borderId="42" xfId="0" applyFont="1" applyBorder="1" applyAlignment="1">
      <alignment vertical="top" wrapText="1"/>
    </xf>
    <xf numFmtId="0" fontId="61" fillId="0" borderId="41" xfId="0" applyFont="1" applyBorder="1" applyAlignment="1">
      <alignment vertical="top" wrapText="1"/>
    </xf>
    <xf numFmtId="0" fontId="61" fillId="0" borderId="40" xfId="0" applyFont="1" applyBorder="1" applyAlignment="1">
      <alignment vertical="top" wrapText="1"/>
    </xf>
    <xf numFmtId="0" fontId="61" fillId="0" borderId="39" xfId="0" applyFont="1" applyFill="1" applyBorder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1" fillId="0" borderId="48" xfId="0" applyFont="1" applyFill="1" applyBorder="1" applyAlignment="1">
      <alignment horizontal="center" vertical="top" wrapText="1"/>
    </xf>
    <xf numFmtId="0" fontId="29" fillId="0" borderId="42" xfId="0" applyFont="1" applyFill="1" applyBorder="1" applyAlignment="1">
      <alignment vertical="top" wrapText="1"/>
    </xf>
    <xf numFmtId="0" fontId="29" fillId="0" borderId="40" xfId="0" applyFont="1" applyFill="1" applyBorder="1" applyAlignment="1">
      <alignment vertical="top" wrapText="1"/>
    </xf>
    <xf numFmtId="0" fontId="61" fillId="0" borderId="78" xfId="0" applyFont="1" applyFill="1" applyBorder="1" applyAlignment="1">
      <alignment horizontal="center" vertical="top" textRotation="90" wrapText="1"/>
    </xf>
    <xf numFmtId="0" fontId="29" fillId="0" borderId="42" xfId="0" applyFont="1" applyFill="1" applyBorder="1" applyAlignment="1">
      <alignment vertical="top" wrapText="1"/>
    </xf>
    <xf numFmtId="0" fontId="29" fillId="0" borderId="40" xfId="0" applyFont="1" applyFill="1" applyBorder="1" applyAlignment="1">
      <alignment vertical="top" wrapText="1"/>
    </xf>
    <xf numFmtId="0" fontId="61" fillId="0" borderId="81" xfId="0" applyFont="1" applyFill="1" applyBorder="1" applyAlignment="1">
      <alignment horizontal="center" vertical="top" textRotation="90" wrapText="1"/>
    </xf>
    <xf numFmtId="0" fontId="29" fillId="0" borderId="78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1" fillId="0" borderId="76" xfId="0" applyFont="1" applyFill="1" applyBorder="1" applyAlignment="1">
      <alignment horizontal="center" vertical="top" textRotation="90" wrapText="1"/>
    </xf>
    <xf numFmtId="0" fontId="6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61" fillId="0" borderId="48" xfId="0" applyFont="1" applyFill="1" applyBorder="1" applyAlignment="1">
      <alignment horizontal="center" vertical="top" textRotation="90" wrapText="1"/>
    </xf>
    <xf numFmtId="0" fontId="61" fillId="0" borderId="46" xfId="0" applyFont="1" applyFill="1" applyBorder="1" applyAlignment="1">
      <alignment horizontal="center" vertical="top" textRotation="90" wrapText="1"/>
    </xf>
    <xf numFmtId="0" fontId="61" fillId="0" borderId="12" xfId="0" applyFont="1" applyFill="1" applyBorder="1" applyAlignment="1">
      <alignment horizontal="center" vertical="top" textRotation="90" wrapText="1"/>
    </xf>
    <xf numFmtId="0" fontId="61" fillId="0" borderId="75" xfId="0" applyFont="1" applyFill="1" applyBorder="1" applyAlignment="1">
      <alignment horizontal="center" vertical="top" textRotation="90" wrapText="1"/>
    </xf>
    <xf numFmtId="0" fontId="29" fillId="0" borderId="39" xfId="0" applyFont="1" applyFill="1" applyBorder="1" applyAlignment="1">
      <alignment vertical="top" wrapText="1"/>
    </xf>
    <xf numFmtId="0" fontId="61" fillId="0" borderId="45" xfId="0" applyFont="1" applyFill="1" applyBorder="1" applyAlignment="1">
      <alignment horizontal="center" vertical="top" textRotation="90" wrapText="1"/>
    </xf>
    <xf numFmtId="0" fontId="61" fillId="0" borderId="43" xfId="0" applyFont="1" applyFill="1" applyBorder="1" applyAlignment="1">
      <alignment horizontal="center" vertical="top" textRotation="90" wrapText="1"/>
    </xf>
    <xf numFmtId="0" fontId="0" fillId="34" borderId="0" xfId="0" applyFill="1" applyAlignment="1">
      <alignment/>
    </xf>
    <xf numFmtId="0" fontId="29" fillId="0" borderId="45" xfId="0" applyFont="1" applyFill="1" applyBorder="1" applyAlignment="1">
      <alignment vertical="top" wrapText="1"/>
    </xf>
    <xf numFmtId="0" fontId="29" fillId="0" borderId="43" xfId="0" applyFont="1" applyFill="1" applyBorder="1" applyAlignment="1">
      <alignment vertical="top" wrapText="1"/>
    </xf>
    <xf numFmtId="0" fontId="61" fillId="0" borderId="78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vertical="top" wrapText="1"/>
    </xf>
    <xf numFmtId="0" fontId="29" fillId="0" borderId="75" xfId="0" applyFont="1" applyFill="1" applyBorder="1" applyAlignment="1">
      <alignment vertical="top" wrapText="1"/>
    </xf>
    <xf numFmtId="0" fontId="61" fillId="0" borderId="42" xfId="0" applyFont="1" applyFill="1" applyBorder="1" applyAlignment="1">
      <alignment horizontal="center" vertical="top" wrapText="1"/>
    </xf>
    <xf numFmtId="0" fontId="29" fillId="0" borderId="42" xfId="0" applyFont="1" applyBorder="1" applyAlignment="1">
      <alignment vertical="top" wrapText="1"/>
    </xf>
    <xf numFmtId="0" fontId="29" fillId="0" borderId="40" xfId="0" applyFont="1" applyBorder="1" applyAlignment="1">
      <alignment vertical="top" wrapText="1"/>
    </xf>
    <xf numFmtId="0" fontId="65" fillId="0" borderId="42" xfId="0" applyFont="1" applyFill="1" applyBorder="1" applyAlignment="1">
      <alignment horizontal="center" vertical="top" wrapText="1"/>
    </xf>
    <xf numFmtId="0" fontId="65" fillId="0" borderId="42" xfId="0" applyFont="1" applyFill="1" applyBorder="1" applyAlignment="1">
      <alignment horizontal="center" vertical="top" wrapText="1"/>
    </xf>
    <xf numFmtId="0" fontId="65" fillId="0" borderId="40" xfId="0" applyFont="1" applyFill="1" applyBorder="1" applyAlignment="1">
      <alignment horizontal="center" vertical="top" wrapText="1"/>
    </xf>
    <xf numFmtId="0" fontId="65" fillId="0" borderId="39" xfId="0" applyFont="1" applyFill="1" applyBorder="1" applyAlignment="1">
      <alignment vertical="top" textRotation="90" wrapText="1"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33" borderId="0" xfId="0" applyFont="1" applyFill="1" applyAlignment="1">
      <alignment/>
    </xf>
    <xf numFmtId="0" fontId="64" fillId="0" borderId="0" xfId="0" applyFont="1" applyAlignment="1">
      <alignment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8" fillId="33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2</xdr:row>
      <xdr:rowOff>57150</xdr:rowOff>
    </xdr:from>
    <xdr:to>
      <xdr:col>2</xdr:col>
      <xdr:colOff>171450</xdr:colOff>
      <xdr:row>3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66750"/>
          <a:ext cx="676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7"/>
  <sheetViews>
    <sheetView view="pageBreakPreview" zoomScaleSheetLayoutView="100" zoomScalePageLayoutView="0" workbookViewId="0" topLeftCell="B58">
      <selection activeCell="B75" sqref="B75:F75"/>
    </sheetView>
  </sheetViews>
  <sheetFormatPr defaultColWidth="9.00390625" defaultRowHeight="12.75"/>
  <cols>
    <col min="1" max="1" width="4.75390625" style="0" customWidth="1"/>
    <col min="2" max="2" width="4.125" style="0" customWidth="1"/>
    <col min="3" max="3" width="9.125" style="0" hidden="1" customWidth="1"/>
    <col min="4" max="4" width="61.25390625" style="0" customWidth="1"/>
    <col min="5" max="6" width="10.75390625" style="0" customWidth="1"/>
    <col min="7" max="7" width="17.00390625" style="0" customWidth="1"/>
  </cols>
  <sheetData>
    <row r="1" spans="2:6" ht="18.75">
      <c r="B1" s="761" t="s">
        <v>326</v>
      </c>
      <c r="C1" s="761"/>
      <c r="D1" s="761"/>
      <c r="E1" s="761"/>
      <c r="F1" s="761"/>
    </row>
    <row r="2" spans="2:6" ht="20.25" customHeight="1">
      <c r="B2" s="760" t="s">
        <v>325</v>
      </c>
      <c r="C2" s="760"/>
      <c r="D2" s="760"/>
      <c r="E2" s="760"/>
      <c r="F2" s="760"/>
    </row>
    <row r="3" spans="2:7" ht="18.75">
      <c r="B3" s="760" t="s">
        <v>324</v>
      </c>
      <c r="C3" s="760"/>
      <c r="D3" s="760"/>
      <c r="E3" s="760"/>
      <c r="F3" s="760"/>
      <c r="G3" s="760"/>
    </row>
    <row r="4" spans="2:6" ht="18.75">
      <c r="B4" s="759" t="s">
        <v>323</v>
      </c>
      <c r="C4" s="758" t="s">
        <v>322</v>
      </c>
      <c r="D4" s="757"/>
      <c r="E4" s="756"/>
      <c r="F4" s="756"/>
    </row>
    <row r="5" spans="2:7" ht="21" customHeight="1">
      <c r="B5" s="755" t="s">
        <v>321</v>
      </c>
      <c r="C5" s="755"/>
      <c r="D5" s="755"/>
      <c r="E5" s="755"/>
      <c r="F5" s="755"/>
      <c r="G5" s="755"/>
    </row>
    <row r="6" spans="2:7" ht="21" customHeight="1">
      <c r="B6" s="755" t="s">
        <v>320</v>
      </c>
      <c r="C6" s="754"/>
      <c r="D6" s="754"/>
      <c r="E6" s="754"/>
      <c r="F6" s="754"/>
      <c r="G6" s="754"/>
    </row>
    <row r="7" spans="2:7" ht="21" customHeight="1">
      <c r="B7" s="755" t="s">
        <v>319</v>
      </c>
      <c r="C7" s="754"/>
      <c r="D7" s="754"/>
      <c r="E7" s="754"/>
      <c r="F7" s="754"/>
      <c r="G7" s="754"/>
    </row>
    <row r="8" ht="5.25" customHeight="1" thickBot="1"/>
    <row r="9" spans="2:7" ht="51.75" thickBot="1">
      <c r="B9" s="753" t="s">
        <v>4</v>
      </c>
      <c r="C9" s="752" t="s">
        <v>318</v>
      </c>
      <c r="D9" s="751"/>
      <c r="E9" s="750" t="s">
        <v>317</v>
      </c>
      <c r="F9" s="750" t="s">
        <v>316</v>
      </c>
      <c r="G9" s="750" t="s">
        <v>315</v>
      </c>
    </row>
    <row r="10" spans="2:7" s="730" customFormat="1" ht="19.5" thickBot="1">
      <c r="B10" s="731" t="s">
        <v>314</v>
      </c>
      <c r="C10" s="724" t="s">
        <v>313</v>
      </c>
      <c r="D10" s="723"/>
      <c r="E10" s="722" t="s">
        <v>259</v>
      </c>
      <c r="F10" s="722" t="s">
        <v>259</v>
      </c>
      <c r="G10" s="722" t="s">
        <v>252</v>
      </c>
    </row>
    <row r="11" spans="2:7" ht="19.5" thickBot="1">
      <c r="B11" s="728"/>
      <c r="C11" s="724" t="s">
        <v>312</v>
      </c>
      <c r="D11" s="723"/>
      <c r="E11" s="722">
        <v>7</v>
      </c>
      <c r="F11" s="722">
        <v>6</v>
      </c>
      <c r="G11" s="722" t="s">
        <v>249</v>
      </c>
    </row>
    <row r="12" spans="2:7" ht="18.75" customHeight="1" thickBot="1">
      <c r="B12" s="728"/>
      <c r="C12" s="749" t="s">
        <v>128</v>
      </c>
      <c r="D12" s="748"/>
      <c r="E12" s="722">
        <v>4</v>
      </c>
      <c r="F12" s="722">
        <v>4</v>
      </c>
      <c r="G12" s="722" t="s">
        <v>245</v>
      </c>
    </row>
    <row r="13" spans="2:7" ht="19.5" thickBot="1">
      <c r="B13" s="728"/>
      <c r="C13" s="724" t="s">
        <v>311</v>
      </c>
      <c r="D13" s="723"/>
      <c r="E13" s="722">
        <v>5</v>
      </c>
      <c r="F13" s="722">
        <v>4.5</v>
      </c>
      <c r="G13" s="722" t="s">
        <v>249</v>
      </c>
    </row>
    <row r="14" spans="2:7" s="730" customFormat="1" ht="19.5" thickBot="1">
      <c r="B14" s="728"/>
      <c r="C14" s="724" t="s">
        <v>310</v>
      </c>
      <c r="D14" s="723"/>
      <c r="E14" s="722" t="s">
        <v>256</v>
      </c>
      <c r="F14" s="722" t="s">
        <v>256</v>
      </c>
      <c r="G14" s="722" t="s">
        <v>252</v>
      </c>
    </row>
    <row r="15" spans="2:7" ht="19.5" thickBot="1">
      <c r="B15" s="728"/>
      <c r="C15" s="724" t="s">
        <v>96</v>
      </c>
      <c r="D15" s="723"/>
      <c r="E15" s="747">
        <v>3</v>
      </c>
      <c r="F15" s="747">
        <v>2.5</v>
      </c>
      <c r="G15" s="722" t="s">
        <v>249</v>
      </c>
    </row>
    <row r="16" spans="2:7" s="730" customFormat="1" ht="19.5" thickBot="1">
      <c r="B16" s="728"/>
      <c r="C16" s="724" t="s">
        <v>309</v>
      </c>
      <c r="D16" s="723"/>
      <c r="E16" s="747" t="s">
        <v>256</v>
      </c>
      <c r="F16" s="747" t="s">
        <v>256</v>
      </c>
      <c r="G16" s="722" t="s">
        <v>252</v>
      </c>
    </row>
    <row r="17" spans="2:7" s="730" customFormat="1" ht="16.5" customHeight="1" thickBot="1">
      <c r="B17" s="728"/>
      <c r="C17" s="746" t="s">
        <v>308</v>
      </c>
      <c r="D17" s="745"/>
      <c r="E17" s="744" t="s">
        <v>307</v>
      </c>
      <c r="F17" s="744" t="s">
        <v>307</v>
      </c>
      <c r="G17" s="722" t="s">
        <v>252</v>
      </c>
    </row>
    <row r="18" spans="2:7" s="730" customFormat="1" ht="19.5" customHeight="1" thickBot="1">
      <c r="B18" s="728"/>
      <c r="C18" s="724" t="s">
        <v>212</v>
      </c>
      <c r="D18" s="723"/>
      <c r="E18" s="722">
        <v>5</v>
      </c>
      <c r="F18" s="722">
        <v>4</v>
      </c>
      <c r="G18" s="722" t="s">
        <v>249</v>
      </c>
    </row>
    <row r="19" spans="2:7" ht="18.75" customHeight="1" thickBot="1">
      <c r="B19" s="728"/>
      <c r="C19" s="724" t="s">
        <v>133</v>
      </c>
      <c r="D19" s="723"/>
      <c r="E19" s="722">
        <v>1.5</v>
      </c>
      <c r="F19" s="722">
        <v>2</v>
      </c>
      <c r="G19" s="722" t="s">
        <v>306</v>
      </c>
    </row>
    <row r="20" spans="2:7" s="730" customFormat="1" ht="18.75" customHeight="1" thickBot="1">
      <c r="B20" s="728"/>
      <c r="C20" s="724" t="s">
        <v>101</v>
      </c>
      <c r="D20" s="723"/>
      <c r="E20" s="722">
        <v>3.5</v>
      </c>
      <c r="F20" s="722">
        <v>3</v>
      </c>
      <c r="G20" s="722" t="s">
        <v>245</v>
      </c>
    </row>
    <row r="21" spans="2:7" s="730" customFormat="1" ht="18.75" customHeight="1" thickBot="1">
      <c r="B21" s="728"/>
      <c r="C21" s="724" t="s">
        <v>305</v>
      </c>
      <c r="D21" s="723"/>
      <c r="E21" s="722" t="s">
        <v>256</v>
      </c>
      <c r="F21" s="722" t="s">
        <v>256</v>
      </c>
      <c r="G21" s="722" t="s">
        <v>252</v>
      </c>
    </row>
    <row r="22" spans="2:7" ht="5.25" customHeight="1" thickBot="1">
      <c r="B22" s="728"/>
      <c r="C22" s="724"/>
      <c r="D22" s="723"/>
      <c r="E22" s="722"/>
      <c r="F22" s="722"/>
      <c r="G22" s="722" t="s">
        <v>283</v>
      </c>
    </row>
    <row r="23" spans="2:7" ht="19.5" thickBot="1">
      <c r="B23" s="725"/>
      <c r="C23" s="724" t="s">
        <v>243</v>
      </c>
      <c r="D23" s="723"/>
      <c r="E23" s="722">
        <f>SUM(E11:E22)</f>
        <v>29</v>
      </c>
      <c r="F23" s="722">
        <f>SUM(F11:F22)</f>
        <v>26</v>
      </c>
      <c r="G23" s="722" t="s">
        <v>304</v>
      </c>
    </row>
    <row r="24" spans="2:6" ht="9" customHeight="1" thickBot="1">
      <c r="B24" s="718"/>
      <c r="C24" s="717"/>
      <c r="D24" s="717"/>
      <c r="E24" s="717"/>
      <c r="F24" s="716"/>
    </row>
    <row r="25" spans="2:7" s="730" customFormat="1" ht="19.5" thickBot="1">
      <c r="B25" s="731" t="s">
        <v>303</v>
      </c>
      <c r="C25" s="724" t="s">
        <v>302</v>
      </c>
      <c r="D25" s="723"/>
      <c r="E25" s="722" t="s">
        <v>259</v>
      </c>
      <c r="F25" s="722" t="s">
        <v>259</v>
      </c>
      <c r="G25" s="722" t="s">
        <v>252</v>
      </c>
    </row>
    <row r="26" spans="2:7" ht="19.5" thickBot="1">
      <c r="B26" s="728"/>
      <c r="C26" s="724" t="s">
        <v>133</v>
      </c>
      <c r="D26" s="723"/>
      <c r="E26" s="722">
        <v>1.5</v>
      </c>
      <c r="F26" s="722">
        <v>2</v>
      </c>
      <c r="G26" s="722" t="s">
        <v>245</v>
      </c>
    </row>
    <row r="27" spans="2:7" ht="19.5" thickBot="1">
      <c r="B27" s="728"/>
      <c r="C27" s="724" t="s">
        <v>301</v>
      </c>
      <c r="D27" s="723"/>
      <c r="E27" s="722">
        <v>7</v>
      </c>
      <c r="F27" s="722">
        <v>6</v>
      </c>
      <c r="G27" s="722" t="s">
        <v>249</v>
      </c>
    </row>
    <row r="28" spans="2:7" ht="19.5" thickBot="1">
      <c r="B28" s="728"/>
      <c r="C28" s="724" t="s">
        <v>300</v>
      </c>
      <c r="D28" s="723"/>
      <c r="E28" s="722">
        <v>5</v>
      </c>
      <c r="F28" s="722">
        <v>4.5</v>
      </c>
      <c r="G28" s="722" t="s">
        <v>249</v>
      </c>
    </row>
    <row r="29" spans="2:7" s="730" customFormat="1" ht="19.5" thickBot="1">
      <c r="B29" s="728"/>
      <c r="C29" s="724" t="s">
        <v>299</v>
      </c>
      <c r="D29" s="723"/>
      <c r="E29" s="722" t="s">
        <v>253</v>
      </c>
      <c r="F29" s="722" t="s">
        <v>253</v>
      </c>
      <c r="G29" s="722" t="s">
        <v>298</v>
      </c>
    </row>
    <row r="30" spans="2:7" ht="18.75" customHeight="1" thickBot="1">
      <c r="B30" s="728"/>
      <c r="C30" s="743" t="s">
        <v>297</v>
      </c>
      <c r="D30" s="742"/>
      <c r="E30" s="722" t="s">
        <v>253</v>
      </c>
      <c r="F30" s="722" t="s">
        <v>257</v>
      </c>
      <c r="G30" s="722" t="s">
        <v>291</v>
      </c>
    </row>
    <row r="31" spans="2:7" s="730" customFormat="1" ht="21.75" customHeight="1" thickBot="1">
      <c r="B31" s="728"/>
      <c r="C31" s="724" t="s">
        <v>98</v>
      </c>
      <c r="D31" s="723"/>
      <c r="E31" s="722">
        <v>4</v>
      </c>
      <c r="F31" s="722">
        <v>3.5</v>
      </c>
      <c r="G31" s="722" t="s">
        <v>245</v>
      </c>
    </row>
    <row r="32" spans="2:7" ht="19.5" customHeight="1" thickBot="1">
      <c r="B32" s="728"/>
      <c r="C32" s="724" t="s">
        <v>296</v>
      </c>
      <c r="D32" s="723"/>
      <c r="E32" s="722">
        <v>4</v>
      </c>
      <c r="F32" s="722">
        <v>3</v>
      </c>
      <c r="G32" s="722" t="s">
        <v>249</v>
      </c>
    </row>
    <row r="33" spans="2:7" ht="19.5" customHeight="1" thickBot="1">
      <c r="B33" s="728"/>
      <c r="C33" s="724" t="s">
        <v>295</v>
      </c>
      <c r="D33" s="723"/>
      <c r="E33" s="722">
        <v>2.5</v>
      </c>
      <c r="F33" s="722">
        <v>2</v>
      </c>
      <c r="G33" s="722" t="s">
        <v>245</v>
      </c>
    </row>
    <row r="34" spans="2:7" ht="19.5" customHeight="1" thickBot="1">
      <c r="B34" s="728"/>
      <c r="C34" s="724" t="s">
        <v>294</v>
      </c>
      <c r="D34" s="723"/>
      <c r="E34" s="722" t="s">
        <v>293</v>
      </c>
      <c r="F34" s="722" t="s">
        <v>292</v>
      </c>
      <c r="G34" s="722" t="s">
        <v>291</v>
      </c>
    </row>
    <row r="35" spans="2:7" ht="18.75" customHeight="1" thickBot="1">
      <c r="B35" s="728"/>
      <c r="C35" s="724" t="s">
        <v>290</v>
      </c>
      <c r="D35" s="723"/>
      <c r="E35" s="722">
        <v>6</v>
      </c>
      <c r="F35" s="722">
        <v>4.5</v>
      </c>
      <c r="G35" s="722" t="s">
        <v>289</v>
      </c>
    </row>
    <row r="36" spans="2:7" ht="19.5" customHeight="1" thickBot="1">
      <c r="B36" s="725"/>
      <c r="C36" s="724" t="s">
        <v>243</v>
      </c>
      <c r="D36" s="723"/>
      <c r="E36" s="732">
        <f>SUM(E26:E35)</f>
        <v>30</v>
      </c>
      <c r="F36" s="732">
        <f>SUM(F26:F35)</f>
        <v>25.5</v>
      </c>
      <c r="G36" s="722" t="s">
        <v>288</v>
      </c>
    </row>
    <row r="37" spans="2:6" ht="7.5" customHeight="1" thickBot="1">
      <c r="B37" s="718"/>
      <c r="C37" s="717"/>
      <c r="D37" s="717"/>
      <c r="E37" s="717"/>
      <c r="F37" s="716"/>
    </row>
    <row r="38" spans="2:7" s="730" customFormat="1" ht="19.5" customHeight="1" thickBot="1">
      <c r="B38" s="731" t="s">
        <v>287</v>
      </c>
      <c r="C38" s="724" t="s">
        <v>286</v>
      </c>
      <c r="D38" s="723"/>
      <c r="E38" s="722" t="s">
        <v>259</v>
      </c>
      <c r="F38" s="722" t="s">
        <v>259</v>
      </c>
      <c r="G38" s="722" t="s">
        <v>252</v>
      </c>
    </row>
    <row r="39" spans="2:7" ht="18.75" customHeight="1" thickBot="1">
      <c r="B39" s="728"/>
      <c r="C39" s="724" t="s">
        <v>285</v>
      </c>
      <c r="D39" s="723"/>
      <c r="E39" s="722">
        <v>4</v>
      </c>
      <c r="F39" s="722">
        <v>3.5</v>
      </c>
      <c r="G39" s="722" t="s">
        <v>249</v>
      </c>
    </row>
    <row r="40" spans="2:7" s="741" customFormat="1" ht="18.75" customHeight="1" thickBot="1">
      <c r="B40" s="728"/>
      <c r="C40" s="743" t="s">
        <v>213</v>
      </c>
      <c r="D40" s="742"/>
      <c r="E40" s="722">
        <v>2</v>
      </c>
      <c r="F40" s="722">
        <v>2</v>
      </c>
      <c r="G40" s="722" t="s">
        <v>245</v>
      </c>
    </row>
    <row r="41" spans="2:7" s="730" customFormat="1" ht="17.25" customHeight="1" thickBot="1">
      <c r="B41" s="728"/>
      <c r="C41" s="724" t="s">
        <v>263</v>
      </c>
      <c r="D41" s="723"/>
      <c r="E41" s="722" t="s">
        <v>262</v>
      </c>
      <c r="F41" s="722" t="s">
        <v>259</v>
      </c>
      <c r="G41" s="722" t="s">
        <v>284</v>
      </c>
    </row>
    <row r="42" spans="2:7" ht="19.5" thickBot="1">
      <c r="B42" s="728"/>
      <c r="C42" s="724" t="s">
        <v>133</v>
      </c>
      <c r="D42" s="723"/>
      <c r="E42" s="722">
        <v>1.5</v>
      </c>
      <c r="F42" s="722">
        <v>2</v>
      </c>
      <c r="G42" s="722" t="s">
        <v>283</v>
      </c>
    </row>
    <row r="43" spans="2:7" ht="18" customHeight="1" thickBot="1">
      <c r="B43" s="728"/>
      <c r="C43" s="724" t="s">
        <v>282</v>
      </c>
      <c r="D43" s="723"/>
      <c r="E43" s="722">
        <v>5</v>
      </c>
      <c r="F43" s="722">
        <v>3.5</v>
      </c>
      <c r="G43" s="722" t="s">
        <v>249</v>
      </c>
    </row>
    <row r="44" spans="2:7" ht="18" customHeight="1" thickBot="1">
      <c r="B44" s="728"/>
      <c r="C44" s="724" t="s">
        <v>281</v>
      </c>
      <c r="D44" s="723"/>
      <c r="E44" s="722">
        <v>4</v>
      </c>
      <c r="F44" s="722">
        <v>4</v>
      </c>
      <c r="G44" s="722" t="s">
        <v>245</v>
      </c>
    </row>
    <row r="45" spans="2:7" s="730" customFormat="1" ht="18.75" customHeight="1" thickBot="1">
      <c r="B45" s="728"/>
      <c r="C45" s="724" t="s">
        <v>280</v>
      </c>
      <c r="D45" s="723"/>
      <c r="E45" s="722" t="s">
        <v>256</v>
      </c>
      <c r="F45" s="722" t="s">
        <v>256</v>
      </c>
      <c r="G45" s="722" t="s">
        <v>252</v>
      </c>
    </row>
    <row r="46" spans="2:7" ht="18.75" customHeight="1" thickBot="1">
      <c r="B46" s="728"/>
      <c r="C46" s="724" t="s">
        <v>279</v>
      </c>
      <c r="D46" s="723"/>
      <c r="E46" s="722">
        <v>4</v>
      </c>
      <c r="F46" s="722">
        <v>4</v>
      </c>
      <c r="G46" s="722" t="s">
        <v>249</v>
      </c>
    </row>
    <row r="47" spans="2:7" s="730" customFormat="1" ht="19.5" thickBot="1">
      <c r="B47" s="728"/>
      <c r="C47" s="724" t="s">
        <v>278</v>
      </c>
      <c r="D47" s="723"/>
      <c r="E47" s="722" t="s">
        <v>259</v>
      </c>
      <c r="F47" s="722" t="s">
        <v>259</v>
      </c>
      <c r="G47" s="722" t="s">
        <v>252</v>
      </c>
    </row>
    <row r="48" spans="2:7" ht="21.75" customHeight="1" thickBot="1">
      <c r="B48" s="728"/>
      <c r="C48" s="727" t="s">
        <v>130</v>
      </c>
      <c r="D48" s="726" t="s">
        <v>99</v>
      </c>
      <c r="E48" s="722">
        <v>5</v>
      </c>
      <c r="F48" s="722">
        <v>3.5</v>
      </c>
      <c r="G48" s="722" t="s">
        <v>249</v>
      </c>
    </row>
    <row r="49" spans="2:7" ht="19.5" customHeight="1" thickBot="1">
      <c r="B49" s="728"/>
      <c r="C49" s="724" t="s">
        <v>277</v>
      </c>
      <c r="D49" s="723"/>
      <c r="E49" s="722">
        <v>3.5</v>
      </c>
      <c r="F49" s="722">
        <v>3.5</v>
      </c>
      <c r="G49" s="722" t="s">
        <v>245</v>
      </c>
    </row>
    <row r="50" spans="2:7" ht="18" customHeight="1" thickBot="1">
      <c r="B50" s="725"/>
      <c r="C50" s="724" t="s">
        <v>243</v>
      </c>
      <c r="D50" s="723"/>
      <c r="E50" s="732">
        <f>SUM(E38:E49)</f>
        <v>29</v>
      </c>
      <c r="F50" s="732">
        <f>SUM(F38:F49)</f>
        <v>26</v>
      </c>
      <c r="G50" s="722" t="s">
        <v>266</v>
      </c>
    </row>
    <row r="51" spans="2:6" ht="9" customHeight="1" thickBot="1">
      <c r="B51" s="718"/>
      <c r="C51" s="717"/>
      <c r="D51" s="717"/>
      <c r="E51" s="717"/>
      <c r="F51" s="716"/>
    </row>
    <row r="52" spans="2:7" s="730" customFormat="1" ht="19.5" thickBot="1">
      <c r="B52" s="731" t="s">
        <v>276</v>
      </c>
      <c r="C52" s="724" t="s">
        <v>275</v>
      </c>
      <c r="D52" s="723"/>
      <c r="E52" s="722" t="s">
        <v>253</v>
      </c>
      <c r="F52" s="722" t="s">
        <v>253</v>
      </c>
      <c r="G52" s="722" t="s">
        <v>252</v>
      </c>
    </row>
    <row r="53" spans="2:7" s="730" customFormat="1" ht="18" customHeight="1" thickBot="1">
      <c r="B53" s="728"/>
      <c r="C53" s="724" t="s">
        <v>263</v>
      </c>
      <c r="D53" s="723"/>
      <c r="E53" s="722" t="s">
        <v>274</v>
      </c>
      <c r="F53" s="722" t="s">
        <v>274</v>
      </c>
      <c r="G53" s="722" t="s">
        <v>252</v>
      </c>
    </row>
    <row r="54" spans="2:7" ht="19.5" thickBot="1">
      <c r="B54" s="728"/>
      <c r="C54" s="724" t="s">
        <v>133</v>
      </c>
      <c r="D54" s="723"/>
      <c r="E54" s="722">
        <v>1.5</v>
      </c>
      <c r="F54" s="722">
        <v>2</v>
      </c>
      <c r="G54" s="722" t="s">
        <v>245</v>
      </c>
    </row>
    <row r="55" spans="2:7" s="730" customFormat="1" ht="19.5" customHeight="1" thickBot="1">
      <c r="B55" s="728"/>
      <c r="C55" s="727"/>
      <c r="D55" s="738" t="s">
        <v>273</v>
      </c>
      <c r="E55" s="722" t="s">
        <v>259</v>
      </c>
      <c r="F55" s="722" t="s">
        <v>259</v>
      </c>
      <c r="G55" s="722" t="s">
        <v>252</v>
      </c>
    </row>
    <row r="56" spans="2:7" ht="19.5" customHeight="1" thickBot="1">
      <c r="B56" s="728"/>
      <c r="C56" s="724" t="s">
        <v>272</v>
      </c>
      <c r="D56" s="723"/>
      <c r="E56" s="722">
        <v>3.5</v>
      </c>
      <c r="F56" s="722">
        <v>2</v>
      </c>
      <c r="G56" s="722" t="s">
        <v>271</v>
      </c>
    </row>
    <row r="57" spans="2:7" ht="15.75" customHeight="1" thickBot="1">
      <c r="B57" s="728"/>
      <c r="C57" s="724" t="s">
        <v>109</v>
      </c>
      <c r="D57" s="723"/>
      <c r="E57" s="722">
        <v>9</v>
      </c>
      <c r="F57" s="722">
        <v>7.5</v>
      </c>
      <c r="G57" s="722" t="s">
        <v>249</v>
      </c>
    </row>
    <row r="58" spans="2:7" ht="18.75" customHeight="1" thickBot="1">
      <c r="B58" s="728"/>
      <c r="C58" s="724" t="s">
        <v>270</v>
      </c>
      <c r="D58" s="723"/>
      <c r="E58" s="722">
        <v>5.5</v>
      </c>
      <c r="F58" s="722">
        <v>5</v>
      </c>
      <c r="G58" s="722" t="s">
        <v>249</v>
      </c>
    </row>
    <row r="59" spans="2:7" ht="19.5" thickBot="1">
      <c r="B59" s="728"/>
      <c r="C59" s="727"/>
      <c r="D59" s="729" t="s">
        <v>103</v>
      </c>
      <c r="E59" s="722">
        <v>6</v>
      </c>
      <c r="F59" s="722">
        <v>5.5</v>
      </c>
      <c r="G59" s="722" t="s">
        <v>249</v>
      </c>
    </row>
    <row r="60" spans="2:7" ht="19.5" customHeight="1" thickBot="1">
      <c r="B60" s="728"/>
      <c r="C60" s="724" t="s">
        <v>269</v>
      </c>
      <c r="D60" s="723"/>
      <c r="E60" s="722">
        <v>4</v>
      </c>
      <c r="F60" s="722">
        <v>3</v>
      </c>
      <c r="G60" s="722" t="s">
        <v>249</v>
      </c>
    </row>
    <row r="61" spans="2:7" ht="19.5" customHeight="1" thickBot="1">
      <c r="B61" s="728"/>
      <c r="C61" s="724" t="s">
        <v>268</v>
      </c>
      <c r="D61" s="723"/>
      <c r="E61" s="722">
        <v>2</v>
      </c>
      <c r="F61" s="722">
        <v>2</v>
      </c>
      <c r="G61" s="722" t="s">
        <v>245</v>
      </c>
    </row>
    <row r="62" spans="2:7" s="730" customFormat="1" ht="19.5" thickBot="1">
      <c r="B62" s="728"/>
      <c r="C62" s="724" t="s">
        <v>267</v>
      </c>
      <c r="D62" s="723"/>
      <c r="E62" s="722" t="s">
        <v>259</v>
      </c>
      <c r="F62" s="722" t="s">
        <v>259</v>
      </c>
      <c r="G62" s="722" t="s">
        <v>252</v>
      </c>
    </row>
    <row r="63" spans="2:7" ht="17.25" customHeight="1" thickBot="1">
      <c r="B63" s="725"/>
      <c r="C63" s="724" t="s">
        <v>243</v>
      </c>
      <c r="D63" s="723"/>
      <c r="E63" s="732">
        <f>SUM(E54:E62)</f>
        <v>31.5</v>
      </c>
      <c r="F63" s="732">
        <f>SUM(F54:F62)</f>
        <v>27</v>
      </c>
      <c r="G63" s="722" t="s">
        <v>266</v>
      </c>
    </row>
    <row r="64" spans="2:6" ht="12.75" customHeight="1" thickBot="1">
      <c r="B64" s="718"/>
      <c r="C64" s="717"/>
      <c r="D64" s="717"/>
      <c r="E64" s="717"/>
      <c r="F64" s="716"/>
    </row>
    <row r="65" spans="2:7" ht="19.5" thickBot="1">
      <c r="B65" s="740" t="s">
        <v>265</v>
      </c>
      <c r="C65" s="739"/>
      <c r="D65" s="729" t="s">
        <v>104</v>
      </c>
      <c r="E65" s="722">
        <v>7.5</v>
      </c>
      <c r="F65" s="722">
        <v>5.5</v>
      </c>
      <c r="G65" s="722" t="s">
        <v>264</v>
      </c>
    </row>
    <row r="66" spans="2:7" s="730" customFormat="1" ht="20.25" customHeight="1" thickBot="1">
      <c r="B66" s="737"/>
      <c r="C66" s="736"/>
      <c r="D66" s="729" t="s">
        <v>263</v>
      </c>
      <c r="E66" s="722" t="s">
        <v>262</v>
      </c>
      <c r="F66" s="722" t="s">
        <v>259</v>
      </c>
      <c r="G66" s="722" t="s">
        <v>252</v>
      </c>
    </row>
    <row r="67" spans="2:7" ht="18" customHeight="1" thickBot="1">
      <c r="B67" s="737"/>
      <c r="C67" s="736"/>
      <c r="D67" s="729" t="s">
        <v>109</v>
      </c>
      <c r="E67" s="722">
        <v>11</v>
      </c>
      <c r="F67" s="722">
        <v>9</v>
      </c>
      <c r="G67" s="722" t="s">
        <v>261</v>
      </c>
    </row>
    <row r="68" spans="2:7" s="730" customFormat="1" ht="22.5" customHeight="1" thickBot="1">
      <c r="B68" s="737"/>
      <c r="C68" s="736"/>
      <c r="D68" s="729" t="s">
        <v>260</v>
      </c>
      <c r="E68" s="722" t="s">
        <v>259</v>
      </c>
      <c r="F68" s="722" t="s">
        <v>259</v>
      </c>
      <c r="G68" s="722" t="s">
        <v>252</v>
      </c>
    </row>
    <row r="69" spans="2:7" s="730" customFormat="1" ht="19.5" thickBot="1">
      <c r="B69" s="737"/>
      <c r="C69" s="736"/>
      <c r="D69" s="738" t="s">
        <v>258</v>
      </c>
      <c r="E69" s="722" t="s">
        <v>257</v>
      </c>
      <c r="F69" s="722" t="s">
        <v>256</v>
      </c>
      <c r="G69" s="722" t="s">
        <v>252</v>
      </c>
    </row>
    <row r="70" spans="2:7" ht="19.5" thickBot="1">
      <c r="B70" s="737"/>
      <c r="C70" s="736"/>
      <c r="D70" s="729" t="s">
        <v>106</v>
      </c>
      <c r="E70" s="722">
        <v>5</v>
      </c>
      <c r="F70" s="722">
        <v>4.5</v>
      </c>
      <c r="G70" s="722" t="s">
        <v>249</v>
      </c>
    </row>
    <row r="71" spans="2:7" ht="18.75" customHeight="1" thickBot="1">
      <c r="B71" s="737"/>
      <c r="C71" s="736"/>
      <c r="D71" s="729" t="s">
        <v>255</v>
      </c>
      <c r="E71" s="722">
        <v>2.5</v>
      </c>
      <c r="F71" s="722">
        <v>2.5</v>
      </c>
      <c r="G71" s="719" t="s">
        <v>245</v>
      </c>
    </row>
    <row r="72" spans="2:7" s="730" customFormat="1" ht="21" customHeight="1" thickBot="1">
      <c r="B72" s="737"/>
      <c r="C72" s="736"/>
      <c r="D72" s="729" t="s">
        <v>254</v>
      </c>
      <c r="E72" s="722" t="s">
        <v>253</v>
      </c>
      <c r="F72" s="722" t="s">
        <v>253</v>
      </c>
      <c r="G72" s="722" t="s">
        <v>252</v>
      </c>
    </row>
    <row r="73" spans="2:7" ht="19.5" customHeight="1" thickBot="1">
      <c r="B73" s="737"/>
      <c r="C73" s="736"/>
      <c r="D73" s="729" t="s">
        <v>110</v>
      </c>
      <c r="E73" s="722">
        <v>3</v>
      </c>
      <c r="F73" s="722">
        <v>2</v>
      </c>
      <c r="G73" s="722" t="s">
        <v>249</v>
      </c>
    </row>
    <row r="74" spans="2:7" ht="19.5" thickBot="1">
      <c r="B74" s="735"/>
      <c r="C74" s="734"/>
      <c r="D74" s="733" t="s">
        <v>243</v>
      </c>
      <c r="E74" s="732">
        <f>SUM(E65:E73)</f>
        <v>29</v>
      </c>
      <c r="F74" s="732">
        <f>SUM(F65:F73)</f>
        <v>23.5</v>
      </c>
      <c r="G74" s="722" t="s">
        <v>251</v>
      </c>
    </row>
    <row r="75" spans="2:6" ht="7.5" customHeight="1" thickBot="1">
      <c r="B75" s="718"/>
      <c r="C75" s="717"/>
      <c r="D75" s="717"/>
      <c r="E75" s="717"/>
      <c r="F75" s="716"/>
    </row>
    <row r="76" spans="2:7" ht="21" customHeight="1" thickBot="1">
      <c r="B76" s="731" t="s">
        <v>250</v>
      </c>
      <c r="C76" s="724" t="s">
        <v>107</v>
      </c>
      <c r="D76" s="723"/>
      <c r="E76" s="722">
        <v>4</v>
      </c>
      <c r="F76" s="722">
        <v>6</v>
      </c>
      <c r="G76" s="722" t="s">
        <v>249</v>
      </c>
    </row>
    <row r="77" spans="2:7" ht="18.75" customHeight="1" thickBot="1">
      <c r="B77" s="728"/>
      <c r="C77" s="724" t="s">
        <v>110</v>
      </c>
      <c r="D77" s="723"/>
      <c r="E77" s="722">
        <v>7</v>
      </c>
      <c r="F77" s="722">
        <v>10</v>
      </c>
      <c r="G77" s="722" t="s">
        <v>248</v>
      </c>
    </row>
    <row r="78" spans="2:7" ht="19.5" thickBot="1">
      <c r="B78" s="728"/>
      <c r="C78" s="724" t="s">
        <v>247</v>
      </c>
      <c r="D78" s="723"/>
      <c r="E78" s="722">
        <v>4</v>
      </c>
      <c r="F78" s="722">
        <v>7</v>
      </c>
      <c r="G78" s="722" t="s">
        <v>245</v>
      </c>
    </row>
    <row r="79" spans="2:7" s="730" customFormat="1" ht="5.25" customHeight="1" thickBot="1">
      <c r="B79" s="728"/>
      <c r="C79" s="724"/>
      <c r="D79" s="723"/>
      <c r="E79" s="722"/>
      <c r="F79" s="722"/>
      <c r="G79" s="722"/>
    </row>
    <row r="80" spans="2:7" ht="21" customHeight="1" thickBot="1">
      <c r="B80" s="728"/>
      <c r="C80" s="727"/>
      <c r="D80" s="729" t="s">
        <v>105</v>
      </c>
      <c r="E80" s="722">
        <v>3</v>
      </c>
      <c r="F80" s="722">
        <v>5</v>
      </c>
      <c r="G80" s="722" t="s">
        <v>245</v>
      </c>
    </row>
    <row r="81" spans="2:7" ht="17.25" customHeight="1" thickBot="1">
      <c r="B81" s="728"/>
      <c r="C81" s="724" t="s">
        <v>246</v>
      </c>
      <c r="D81" s="723"/>
      <c r="E81" s="722">
        <v>7.5</v>
      </c>
      <c r="F81" s="722"/>
      <c r="G81" s="722" t="s">
        <v>245</v>
      </c>
    </row>
    <row r="82" spans="2:7" ht="18" customHeight="1" thickBot="1">
      <c r="B82" s="728"/>
      <c r="C82" s="727"/>
      <c r="D82" s="726" t="s">
        <v>244</v>
      </c>
      <c r="E82" s="722">
        <v>6</v>
      </c>
      <c r="F82" s="722"/>
      <c r="G82" s="722"/>
    </row>
    <row r="83" spans="2:7" ht="21" customHeight="1" thickBot="1">
      <c r="B83" s="725"/>
      <c r="C83" s="724" t="s">
        <v>243</v>
      </c>
      <c r="D83" s="723"/>
      <c r="E83" s="722">
        <f>SUM(E76:E82)</f>
        <v>31.5</v>
      </c>
      <c r="F83" s="722">
        <f>SUM(F76:F82)</f>
        <v>28</v>
      </c>
      <c r="G83" s="722" t="s">
        <v>242</v>
      </c>
    </row>
    <row r="84" spans="4:7" ht="20.25" customHeight="1" thickBot="1">
      <c r="D84" s="721" t="s">
        <v>241</v>
      </c>
      <c r="E84" s="720">
        <f>SUM(E23,E36,E50,E63,E74,E83)</f>
        <v>180</v>
      </c>
      <c r="F84" s="720">
        <f>SUM(F23,F36,F50,F63,F74,F83)</f>
        <v>156</v>
      </c>
      <c r="G84" s="719" t="s">
        <v>240</v>
      </c>
    </row>
    <row r="85" spans="2:6" ht="20.25" customHeight="1" thickBot="1">
      <c r="B85" s="718" t="s">
        <v>239</v>
      </c>
      <c r="C85" s="717"/>
      <c r="D85" s="717"/>
      <c r="E85" s="717"/>
      <c r="F85" s="716"/>
    </row>
    <row r="87" spans="4:7" ht="15">
      <c r="D87" s="715" t="s">
        <v>238</v>
      </c>
      <c r="E87" s="715" t="s">
        <v>237</v>
      </c>
      <c r="F87" s="715"/>
      <c r="G87" s="715"/>
    </row>
  </sheetData>
  <sheetProtection/>
  <mergeCells count="73">
    <mergeCell ref="C17:D17"/>
    <mergeCell ref="C23:D23"/>
    <mergeCell ref="C33:D33"/>
    <mergeCell ref="C30:D30"/>
    <mergeCell ref="C18:D18"/>
    <mergeCell ref="C25:D25"/>
    <mergeCell ref="C26:D26"/>
    <mergeCell ref="B51:F51"/>
    <mergeCell ref="C50:D50"/>
    <mergeCell ref="C45:D45"/>
    <mergeCell ref="B3:G3"/>
    <mergeCell ref="B5:G5"/>
    <mergeCell ref="B6:G6"/>
    <mergeCell ref="B7:G7"/>
    <mergeCell ref="C15:D15"/>
    <mergeCell ref="C14:D14"/>
    <mergeCell ref="C12:D12"/>
    <mergeCell ref="B1:F1"/>
    <mergeCell ref="B2:F2"/>
    <mergeCell ref="C83:D83"/>
    <mergeCell ref="C57:D57"/>
    <mergeCell ref="C52:D52"/>
    <mergeCell ref="C41:D41"/>
    <mergeCell ref="C43:D43"/>
    <mergeCell ref="C44:D44"/>
    <mergeCell ref="C46:D46"/>
    <mergeCell ref="C49:D49"/>
    <mergeCell ref="C79:D79"/>
    <mergeCell ref="C81:D81"/>
    <mergeCell ref="B85:F85"/>
    <mergeCell ref="C19:D19"/>
    <mergeCell ref="B65:C74"/>
    <mergeCell ref="B75:F75"/>
    <mergeCell ref="B76:B83"/>
    <mergeCell ref="C76:D76"/>
    <mergeCell ref="C77:D77"/>
    <mergeCell ref="C53:D53"/>
    <mergeCell ref="B64:F64"/>
    <mergeCell ref="C63:D63"/>
    <mergeCell ref="C78:D78"/>
    <mergeCell ref="C61:D61"/>
    <mergeCell ref="B52:B63"/>
    <mergeCell ref="C56:D56"/>
    <mergeCell ref="C54:D54"/>
    <mergeCell ref="C60:D60"/>
    <mergeCell ref="C62:D62"/>
    <mergeCell ref="C58:D58"/>
    <mergeCell ref="B38:B50"/>
    <mergeCell ref="C38:D38"/>
    <mergeCell ref="C39:D39"/>
    <mergeCell ref="C42:D42"/>
    <mergeCell ref="C40:D40"/>
    <mergeCell ref="C47:D47"/>
    <mergeCell ref="C9:D9"/>
    <mergeCell ref="B24:F24"/>
    <mergeCell ref="C31:D31"/>
    <mergeCell ref="B37:F37"/>
    <mergeCell ref="C29:D29"/>
    <mergeCell ref="B10:B23"/>
    <mergeCell ref="C10:D10"/>
    <mergeCell ref="C11:D11"/>
    <mergeCell ref="C13:D13"/>
    <mergeCell ref="B25:B36"/>
    <mergeCell ref="C16:D16"/>
    <mergeCell ref="C28:D28"/>
    <mergeCell ref="C36:D36"/>
    <mergeCell ref="C32:D32"/>
    <mergeCell ref="C34:D34"/>
    <mergeCell ref="C21:D21"/>
    <mergeCell ref="C20:D20"/>
    <mergeCell ref="C35:D35"/>
    <mergeCell ref="C27:D27"/>
    <mergeCell ref="C22:D22"/>
  </mergeCells>
  <printOptions/>
  <pageMargins left="0.3937007874015748" right="0.35433070866141736" top="0.5905511811023623" bottom="0.5905511811023623" header="0.5118110236220472" footer="0.5118110236220472"/>
  <pageSetup fitToHeight="2" fitToWidth="1" horizontalDpi="600" verticalDpi="600" orientation="portrait" paperSize="9" scale="82" r:id="rId1"/>
  <rowBreaks count="1" manualBreakCount="1"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132"/>
  <sheetViews>
    <sheetView tabSelected="1" view="pageBreakPreview" zoomScale="50" zoomScaleNormal="74" zoomScaleSheetLayoutView="50" zoomScalePageLayoutView="0" workbookViewId="0" topLeftCell="A1">
      <selection activeCell="O138" sqref="O138"/>
    </sheetView>
  </sheetViews>
  <sheetFormatPr defaultColWidth="10.125" defaultRowHeight="12.75"/>
  <cols>
    <col min="1" max="1" width="4.375" style="2" customWidth="1"/>
    <col min="2" max="2" width="5.875" style="2" customWidth="1"/>
    <col min="3" max="3" width="6.00390625" style="2" customWidth="1"/>
    <col min="4" max="4" width="6.375" style="2" customWidth="1"/>
    <col min="5" max="5" width="6.00390625" style="2" customWidth="1"/>
    <col min="6" max="6" width="5.75390625" style="2" customWidth="1"/>
    <col min="7" max="7" width="6.00390625" style="2" customWidth="1"/>
    <col min="8" max="10" width="4.375" style="2" customWidth="1"/>
    <col min="11" max="12" width="4.375" style="37" customWidth="1"/>
    <col min="13" max="14" width="4.375" style="34" customWidth="1"/>
    <col min="15" max="20" width="4.375" style="13" customWidth="1"/>
    <col min="21" max="21" width="4.875" style="13" customWidth="1"/>
    <col min="22" max="22" width="5.125" style="13" customWidth="1"/>
    <col min="23" max="25" width="4.375" style="13" customWidth="1"/>
    <col min="26" max="27" width="4.375" style="11" customWidth="1"/>
    <col min="28" max="28" width="6.875" style="11" customWidth="1"/>
    <col min="29" max="29" width="5.00390625" style="11" customWidth="1"/>
    <col min="30" max="30" width="5.75390625" style="2" customWidth="1"/>
    <col min="31" max="49" width="4.375" style="2" customWidth="1"/>
    <col min="50" max="50" width="3.75390625" style="2" customWidth="1"/>
    <col min="51" max="51" width="3.875" style="2" customWidth="1"/>
    <col min="52" max="52" width="5.375" style="2" customWidth="1"/>
    <col min="53" max="53" width="2.75390625" style="2" customWidth="1"/>
    <col min="54" max="54" width="6.75390625" style="2" customWidth="1"/>
    <col min="55" max="55" width="6.25390625" style="2" customWidth="1"/>
    <col min="56" max="56" width="5.00390625" style="2" customWidth="1"/>
    <col min="57" max="57" width="6.125" style="2" customWidth="1"/>
    <col min="58" max="58" width="6.00390625" style="2" customWidth="1"/>
    <col min="59" max="61" width="5.00390625" style="2" customWidth="1"/>
    <col min="62" max="16384" width="10.125" style="2" customWidth="1"/>
  </cols>
  <sheetData>
    <row r="1" ht="18.75" customHeight="1"/>
    <row r="2" spans="19:60" ht="29.25" customHeight="1">
      <c r="S2" s="570" t="s">
        <v>117</v>
      </c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0"/>
      <c r="AL2" s="570"/>
      <c r="AM2" s="570"/>
      <c r="AN2" s="570"/>
      <c r="AO2" s="570"/>
      <c r="AP2" s="570"/>
      <c r="AQ2" s="570"/>
      <c r="BB2" s="564"/>
      <c r="BC2" s="565"/>
      <c r="BD2" s="565"/>
      <c r="BE2" s="565"/>
      <c r="BF2" s="565"/>
      <c r="BG2" s="565"/>
      <c r="BH2" s="565"/>
    </row>
    <row r="3" spans="1:60" s="1" customFormat="1" ht="36" customHeight="1">
      <c r="A3" s="571" t="s">
        <v>205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  <c r="AZ3" s="571"/>
      <c r="BA3" s="571"/>
      <c r="BB3" s="565"/>
      <c r="BC3" s="565"/>
      <c r="BD3" s="565"/>
      <c r="BE3" s="565"/>
      <c r="BF3" s="565"/>
      <c r="BG3" s="565"/>
      <c r="BH3" s="565"/>
    </row>
    <row r="4" spans="1:60" ht="46.5" customHeight="1">
      <c r="A4" s="569" t="s">
        <v>204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569"/>
      <c r="AJ4" s="569"/>
      <c r="AK4" s="569"/>
      <c r="AL4" s="569"/>
      <c r="AM4" s="569"/>
      <c r="AN4" s="569"/>
      <c r="AO4" s="569"/>
      <c r="AP4" s="569"/>
      <c r="AQ4" s="569"/>
      <c r="AR4" s="569"/>
      <c r="AS4" s="569"/>
      <c r="AT4" s="569"/>
      <c r="AU4" s="569"/>
      <c r="AV4" s="569"/>
      <c r="AW4" s="569"/>
      <c r="AX4" s="569"/>
      <c r="AY4" s="569"/>
      <c r="AZ4" s="569"/>
      <c r="BA4" s="569"/>
      <c r="BB4" s="566"/>
      <c r="BC4" s="567"/>
      <c r="BD4" s="567"/>
      <c r="BE4" s="567"/>
      <c r="BF4" s="567"/>
      <c r="BG4" s="567"/>
      <c r="BH4" s="567"/>
    </row>
    <row r="5" spans="1:60" ht="22.5" customHeight="1">
      <c r="A5" s="196" t="s">
        <v>0</v>
      </c>
      <c r="B5" s="136"/>
      <c r="C5" s="197"/>
      <c r="D5" s="197"/>
      <c r="E5" s="197"/>
      <c r="F5" s="197"/>
      <c r="G5" s="197"/>
      <c r="H5" s="197"/>
      <c r="I5" s="197"/>
      <c r="J5" s="197"/>
      <c r="K5" s="3"/>
      <c r="L5" s="3"/>
      <c r="M5" s="4"/>
      <c r="N5" s="4"/>
      <c r="O5" s="5"/>
      <c r="P5" s="5"/>
      <c r="Q5" s="5"/>
      <c r="R5" s="5"/>
      <c r="S5" s="572" t="s">
        <v>206</v>
      </c>
      <c r="T5" s="572"/>
      <c r="U5" s="572"/>
      <c r="V5" s="572"/>
      <c r="W5" s="572"/>
      <c r="X5" s="572"/>
      <c r="Y5" s="572"/>
      <c r="Z5" s="572"/>
      <c r="AA5" s="572"/>
      <c r="AB5" s="572"/>
      <c r="AC5" s="572"/>
      <c r="AD5" s="572"/>
      <c r="AE5" s="572"/>
      <c r="AF5" s="572"/>
      <c r="AG5" s="572"/>
      <c r="AH5" s="572"/>
      <c r="AI5" s="572"/>
      <c r="AJ5" s="572"/>
      <c r="AK5" s="572"/>
      <c r="AL5" s="572"/>
      <c r="AM5" s="572"/>
      <c r="AN5" s="572"/>
      <c r="AO5" s="572"/>
      <c r="AU5" s="568"/>
      <c r="AV5" s="568"/>
      <c r="AW5" s="568"/>
      <c r="AX5" s="568"/>
      <c r="AY5" s="568"/>
      <c r="AZ5" s="568"/>
      <c r="BA5" s="568"/>
      <c r="BB5" s="567"/>
      <c r="BC5" s="567"/>
      <c r="BD5" s="567"/>
      <c r="BE5" s="567"/>
      <c r="BF5" s="567"/>
      <c r="BG5" s="567"/>
      <c r="BH5" s="567"/>
    </row>
    <row r="6" spans="1:61" ht="26.25" customHeight="1">
      <c r="A6" s="697" t="s">
        <v>181</v>
      </c>
      <c r="B6" s="697"/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7"/>
      <c r="N6" s="7"/>
      <c r="O6" s="594" t="s">
        <v>41</v>
      </c>
      <c r="P6" s="594"/>
      <c r="Q6" s="594"/>
      <c r="R6" s="594"/>
      <c r="S6" s="708" t="s">
        <v>82</v>
      </c>
      <c r="T6" s="708"/>
      <c r="U6" s="708"/>
      <c r="V6" s="708"/>
      <c r="W6" s="708"/>
      <c r="X6" s="708"/>
      <c r="Y6" s="708"/>
      <c r="Z6" s="708"/>
      <c r="AA6" s="124" t="s">
        <v>54</v>
      </c>
      <c r="AB6" s="124"/>
      <c r="AC6" s="124"/>
      <c r="AD6" s="124"/>
      <c r="AE6" s="124"/>
      <c r="AF6" s="595" t="s">
        <v>118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86" t="s">
        <v>26</v>
      </c>
      <c r="AU6" s="586"/>
      <c r="AV6" s="586"/>
      <c r="AW6" s="586"/>
      <c r="AX6" s="586"/>
      <c r="AY6" s="586"/>
      <c r="AZ6" s="586"/>
      <c r="BA6" s="586"/>
      <c r="BB6" s="596" t="s">
        <v>180</v>
      </c>
      <c r="BC6" s="596"/>
      <c r="BD6" s="596"/>
      <c r="BE6" s="596"/>
      <c r="BF6" s="596"/>
      <c r="BG6" s="596"/>
      <c r="BH6" s="596"/>
      <c r="BI6" s="596"/>
    </row>
    <row r="7" spans="1:60" ht="25.5" customHeight="1">
      <c r="A7" s="697" t="s">
        <v>182</v>
      </c>
      <c r="B7" s="697"/>
      <c r="C7" s="697"/>
      <c r="D7" s="697"/>
      <c r="E7" s="697"/>
      <c r="F7" s="697"/>
      <c r="G7" s="697"/>
      <c r="H7" s="697"/>
      <c r="I7" s="697"/>
      <c r="J7" s="697"/>
      <c r="K7" s="697"/>
      <c r="L7" s="697"/>
      <c r="M7" s="7"/>
      <c r="N7" s="7"/>
      <c r="O7" s="65"/>
      <c r="P7" s="65"/>
      <c r="Q7" s="587" t="s">
        <v>78</v>
      </c>
      <c r="R7" s="588"/>
      <c r="S7" s="588"/>
      <c r="T7" s="588"/>
      <c r="U7" s="588"/>
      <c r="V7" s="588"/>
      <c r="W7" s="588"/>
      <c r="X7" s="588"/>
      <c r="Y7" s="588"/>
      <c r="Z7" s="588"/>
      <c r="AA7" s="65"/>
      <c r="AB7" s="76"/>
      <c r="AC7" s="89"/>
      <c r="AD7" s="89"/>
      <c r="AE7" s="89"/>
      <c r="AF7" s="706" t="s">
        <v>55</v>
      </c>
      <c r="AG7" s="707"/>
      <c r="AH7" s="707"/>
      <c r="AI7" s="707"/>
      <c r="AJ7" s="707"/>
      <c r="AK7" s="707"/>
      <c r="AL7" s="707"/>
      <c r="AM7" s="707"/>
      <c r="AN7" s="707"/>
      <c r="AO7" s="707"/>
      <c r="AP7" s="707"/>
      <c r="AQ7" s="707"/>
      <c r="AR7" s="707"/>
      <c r="AS7" s="707"/>
      <c r="AT7" s="90"/>
      <c r="AU7" s="78"/>
      <c r="AV7" s="78"/>
      <c r="AW7" s="78"/>
      <c r="AX7" s="78"/>
      <c r="AY7" s="78"/>
      <c r="AZ7" s="78"/>
      <c r="BA7" s="78"/>
      <c r="BB7" s="91"/>
      <c r="BC7" s="91"/>
      <c r="BD7" s="91"/>
      <c r="BE7" s="91"/>
      <c r="BF7" s="91"/>
      <c r="BG7" s="91"/>
      <c r="BH7" s="91"/>
    </row>
    <row r="8" spans="1:61" ht="20.2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6"/>
      <c r="L8" s="6"/>
      <c r="M8" s="10"/>
      <c r="N8" s="10"/>
      <c r="O8" s="592" t="s">
        <v>119</v>
      </c>
      <c r="P8" s="592"/>
      <c r="Q8" s="592"/>
      <c r="R8" s="592"/>
      <c r="S8" s="592"/>
      <c r="T8" s="592"/>
      <c r="U8" s="592"/>
      <c r="V8" s="708" t="s">
        <v>120</v>
      </c>
      <c r="W8" s="708"/>
      <c r="X8" s="708"/>
      <c r="Y8" s="708"/>
      <c r="Z8" s="708"/>
      <c r="AA8" s="708"/>
      <c r="AB8" s="708"/>
      <c r="AC8" s="708"/>
      <c r="AD8" s="708"/>
      <c r="AE8" s="708"/>
      <c r="AF8" s="708"/>
      <c r="AG8" s="708"/>
      <c r="AH8" s="708"/>
      <c r="AI8" s="708"/>
      <c r="AJ8" s="708"/>
      <c r="AL8" s="8"/>
      <c r="AM8" s="66"/>
      <c r="AN8" s="77"/>
      <c r="AO8" s="77"/>
      <c r="AP8" s="77"/>
      <c r="AQ8" s="77"/>
      <c r="AR8" s="77"/>
      <c r="AS8" s="77"/>
      <c r="AT8" s="589" t="s">
        <v>8</v>
      </c>
      <c r="AU8" s="589"/>
      <c r="AV8" s="589"/>
      <c r="AW8" s="589"/>
      <c r="AX8" s="589"/>
      <c r="AY8" s="589"/>
      <c r="AZ8" s="589"/>
      <c r="BA8" s="701" t="s">
        <v>236</v>
      </c>
      <c r="BB8" s="701"/>
      <c r="BC8" s="701"/>
      <c r="BD8" s="701"/>
      <c r="BE8" s="701"/>
      <c r="BF8" s="701"/>
      <c r="BG8" s="701"/>
      <c r="BH8" s="701"/>
      <c r="BI8" s="701"/>
    </row>
    <row r="9" spans="1:61" ht="14.25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6"/>
      <c r="L9" s="6"/>
      <c r="M9" s="10"/>
      <c r="N9" s="71"/>
      <c r="O9" s="65"/>
      <c r="P9" s="65"/>
      <c r="Q9" s="65"/>
      <c r="R9" s="65"/>
      <c r="S9" s="65"/>
      <c r="T9" s="65"/>
      <c r="U9" s="65"/>
      <c r="V9" s="601" t="s">
        <v>56</v>
      </c>
      <c r="W9" s="602"/>
      <c r="X9" s="602"/>
      <c r="Y9" s="602"/>
      <c r="Z9" s="602"/>
      <c r="AA9" s="602"/>
      <c r="AB9" s="602"/>
      <c r="AC9" s="602"/>
      <c r="AD9" s="602"/>
      <c r="AE9" s="602"/>
      <c r="AF9" s="602"/>
      <c r="AG9" s="602"/>
      <c r="AH9" s="602"/>
      <c r="AI9" s="602"/>
      <c r="AJ9" s="602"/>
      <c r="AK9" s="602"/>
      <c r="AL9" s="602"/>
      <c r="AM9" s="602"/>
      <c r="AN9" s="602"/>
      <c r="AO9" s="602"/>
      <c r="AP9" s="602"/>
      <c r="AQ9" s="602"/>
      <c r="AR9" s="602"/>
      <c r="AS9" s="602"/>
      <c r="AT9" s="90"/>
      <c r="AU9" s="58"/>
      <c r="AV9" s="58"/>
      <c r="AW9" s="58"/>
      <c r="AX9" s="58"/>
      <c r="AY9" s="58"/>
      <c r="AZ9" s="58"/>
      <c r="BA9" s="657"/>
      <c r="BB9" s="657"/>
      <c r="BC9" s="657"/>
      <c r="BD9" s="657"/>
      <c r="BE9" s="657"/>
      <c r="BF9" s="657"/>
      <c r="BG9" s="657"/>
      <c r="BH9" s="657"/>
      <c r="BI9" s="657"/>
    </row>
    <row r="10" spans="1:60" s="136" customFormat="1" ht="23.25">
      <c r="A10" s="201" t="s">
        <v>35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138"/>
      <c r="M10" s="138"/>
      <c r="N10" s="138"/>
      <c r="O10" s="593" t="s">
        <v>121</v>
      </c>
      <c r="P10" s="593"/>
      <c r="Q10" s="593"/>
      <c r="R10" s="593"/>
      <c r="S10" s="593"/>
      <c r="T10" s="593"/>
      <c r="U10" s="593"/>
      <c r="V10" s="705" t="s">
        <v>122</v>
      </c>
      <c r="W10" s="705"/>
      <c r="X10" s="705"/>
      <c r="Y10" s="705"/>
      <c r="Z10" s="705"/>
      <c r="AA10" s="705"/>
      <c r="AB10" s="705"/>
      <c r="AC10" s="705"/>
      <c r="AD10" s="705"/>
      <c r="AE10" s="705"/>
      <c r="AF10" s="705"/>
      <c r="AG10" s="705"/>
      <c r="AH10" s="705"/>
      <c r="AI10" s="705"/>
      <c r="AJ10" s="705"/>
      <c r="AK10" s="705"/>
      <c r="AL10" s="705"/>
      <c r="AM10" s="705"/>
      <c r="AN10" s="705"/>
      <c r="AO10" s="705"/>
      <c r="AP10" s="705"/>
      <c r="AQ10" s="705"/>
      <c r="AR10" s="705"/>
      <c r="AS10" s="705"/>
      <c r="AT10" s="590" t="s">
        <v>42</v>
      </c>
      <c r="AU10" s="590"/>
      <c r="AV10" s="590"/>
      <c r="AW10" s="590"/>
      <c r="AX10" s="590"/>
      <c r="AY10" s="590"/>
      <c r="AZ10" s="590"/>
      <c r="BA10" s="590"/>
      <c r="BB10" s="591" t="s">
        <v>199</v>
      </c>
      <c r="BC10" s="591"/>
      <c r="BD10" s="591"/>
      <c r="BE10" s="591"/>
      <c r="BF10" s="591"/>
      <c r="BG10" s="591"/>
      <c r="BH10" s="591"/>
    </row>
    <row r="11" spans="1:60" ht="13.5" customHeight="1">
      <c r="A11" s="137"/>
      <c r="B11" s="138"/>
      <c r="C11" s="138"/>
      <c r="D11" s="138"/>
      <c r="E11" s="138"/>
      <c r="F11" s="138"/>
      <c r="G11" s="138"/>
      <c r="H11" s="138"/>
      <c r="I11" s="138"/>
      <c r="J11" s="138"/>
      <c r="K11" s="12"/>
      <c r="L11" s="12"/>
      <c r="M11" s="12"/>
      <c r="N11" s="12"/>
      <c r="O11" s="64"/>
      <c r="P11" s="64"/>
      <c r="Q11" s="64"/>
      <c r="R11" s="64"/>
      <c r="S11" s="64"/>
      <c r="T11" s="64"/>
      <c r="U11" s="64"/>
      <c r="V11" s="601" t="s">
        <v>57</v>
      </c>
      <c r="W11" s="602"/>
      <c r="X11" s="602"/>
      <c r="Y11" s="602"/>
      <c r="Z11" s="602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  <c r="AK11" s="602"/>
      <c r="AL11" s="602"/>
      <c r="AM11" s="602"/>
      <c r="AN11" s="602"/>
      <c r="AO11" s="602"/>
      <c r="AP11" s="602"/>
      <c r="AQ11" s="602"/>
      <c r="AR11" s="602"/>
      <c r="AS11" s="602"/>
      <c r="AT11" s="90"/>
      <c r="AU11" s="62"/>
      <c r="AV11" s="62"/>
      <c r="AW11" s="62"/>
      <c r="AX11" s="62"/>
      <c r="AY11" s="62"/>
      <c r="AZ11" s="62"/>
      <c r="BA11" s="62"/>
      <c r="BB11" s="79"/>
      <c r="BC11" s="79"/>
      <c r="BD11" s="79"/>
      <c r="BE11" s="79"/>
      <c r="BF11" s="79"/>
      <c r="BG11" s="79"/>
      <c r="BH11" s="79"/>
    </row>
    <row r="12" spans="1:61" ht="22.5" customHeight="1">
      <c r="A12" s="198" t="s">
        <v>183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4"/>
      <c r="L12" s="15"/>
      <c r="M12" s="16"/>
      <c r="N12" s="16"/>
      <c r="O12" s="605" t="s">
        <v>58</v>
      </c>
      <c r="P12" s="605"/>
      <c r="Q12" s="605"/>
      <c r="R12" s="605"/>
      <c r="S12" s="605"/>
      <c r="T12" s="605"/>
      <c r="U12" s="605"/>
      <c r="V12" s="605"/>
      <c r="W12" s="605"/>
      <c r="X12" s="605"/>
      <c r="Y12" s="605"/>
      <c r="Z12" s="605"/>
      <c r="AA12" s="703" t="s">
        <v>198</v>
      </c>
      <c r="AB12" s="704"/>
      <c r="AC12" s="704"/>
      <c r="AD12" s="704"/>
      <c r="AE12" s="704"/>
      <c r="AF12" s="704"/>
      <c r="AG12" s="704"/>
      <c r="AH12" s="704"/>
      <c r="AI12" s="704"/>
      <c r="AJ12" s="704"/>
      <c r="AK12" s="704"/>
      <c r="AL12" s="704"/>
      <c r="AM12" s="704"/>
      <c r="AN12" s="704"/>
      <c r="AO12" s="704"/>
      <c r="AP12" s="120"/>
      <c r="AQ12" s="120"/>
      <c r="AR12" s="120"/>
      <c r="AS12" s="120"/>
      <c r="AT12" s="92"/>
      <c r="AU12" s="600" t="s">
        <v>43</v>
      </c>
      <c r="AV12" s="600"/>
      <c r="AW12" s="600"/>
      <c r="AX12" s="600"/>
      <c r="AY12" s="600"/>
      <c r="AZ12" s="600"/>
      <c r="BA12" s="600"/>
      <c r="BB12" s="596" t="s">
        <v>191</v>
      </c>
      <c r="BC12" s="596"/>
      <c r="BD12" s="596"/>
      <c r="BE12" s="596"/>
      <c r="BF12" s="596"/>
      <c r="BG12" s="596"/>
      <c r="BH12" s="596"/>
      <c r="BI12" s="596"/>
    </row>
    <row r="13" spans="1:60" ht="14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6"/>
      <c r="N13" s="16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603" t="s">
        <v>59</v>
      </c>
      <c r="AB13" s="604"/>
      <c r="AC13" s="604"/>
      <c r="AD13" s="604"/>
      <c r="AE13" s="604"/>
      <c r="AF13" s="604"/>
      <c r="AG13" s="604"/>
      <c r="AH13" s="604"/>
      <c r="AI13" s="604"/>
      <c r="AJ13" s="604"/>
      <c r="AK13" s="604"/>
      <c r="AL13" s="604"/>
      <c r="AM13" s="604"/>
      <c r="AN13" s="604"/>
      <c r="AO13" s="604"/>
      <c r="AP13" s="72"/>
      <c r="AQ13" s="72"/>
      <c r="AR13" s="72"/>
      <c r="AS13" s="72"/>
      <c r="AV13" s="17"/>
      <c r="BA13" s="8"/>
      <c r="BB13" s="702" t="s">
        <v>190</v>
      </c>
      <c r="BC13" s="702"/>
      <c r="BD13" s="702"/>
      <c r="BE13" s="702"/>
      <c r="BF13" s="702"/>
      <c r="BG13" s="702"/>
      <c r="BH13" s="702"/>
    </row>
    <row r="14" spans="1:60" ht="22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6"/>
      <c r="N14" s="16"/>
      <c r="O14" s="606" t="s">
        <v>79</v>
      </c>
      <c r="P14" s="606"/>
      <c r="Q14" s="606"/>
      <c r="R14" s="606"/>
      <c r="S14" s="606"/>
      <c r="T14" s="606"/>
      <c r="U14" s="606"/>
      <c r="V14" s="606"/>
      <c r="W14" s="606"/>
      <c r="X14" s="606"/>
      <c r="Y14" s="606"/>
      <c r="Z14" s="606"/>
      <c r="AA14" s="599" t="s">
        <v>184</v>
      </c>
      <c r="AB14" s="599"/>
      <c r="AC14" s="599"/>
      <c r="AD14" s="599"/>
      <c r="AE14" s="599"/>
      <c r="AF14" s="599"/>
      <c r="AG14" s="599"/>
      <c r="AH14" s="599"/>
      <c r="AI14" s="599"/>
      <c r="AJ14" s="599"/>
      <c r="AK14" s="599"/>
      <c r="AL14" s="599"/>
      <c r="AM14" s="599"/>
      <c r="AN14" s="599"/>
      <c r="AO14" s="599"/>
      <c r="AP14" s="599"/>
      <c r="AQ14" s="599"/>
      <c r="AR14" s="599"/>
      <c r="AS14" s="599"/>
      <c r="AT14" s="599"/>
      <c r="AU14" s="599"/>
      <c r="AV14" s="599"/>
      <c r="AW14" s="599"/>
      <c r="AX14" s="599"/>
      <c r="BA14" s="8"/>
      <c r="BB14" s="696" t="s">
        <v>44</v>
      </c>
      <c r="BC14" s="696"/>
      <c r="BD14" s="696"/>
      <c r="BE14" s="696"/>
      <c r="BF14" s="696"/>
      <c r="BG14" s="696"/>
      <c r="BH14" s="696"/>
    </row>
    <row r="15" spans="1:48" s="136" customFormat="1" ht="30" customHeight="1" thickBot="1">
      <c r="A15" s="585"/>
      <c r="B15" s="585"/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585"/>
      <c r="AE15" s="585"/>
      <c r="AF15" s="585"/>
      <c r="AG15" s="585"/>
      <c r="AH15" s="585"/>
      <c r="AI15" s="585"/>
      <c r="AJ15" s="585"/>
      <c r="AK15" s="585"/>
      <c r="AL15" s="585"/>
      <c r="AM15" s="585"/>
      <c r="AN15" s="585"/>
      <c r="AO15" s="585"/>
      <c r="AP15" s="585"/>
      <c r="AQ15" s="585"/>
      <c r="AR15" s="585"/>
      <c r="AS15" s="585"/>
      <c r="AT15" s="585"/>
      <c r="AU15" s="585"/>
      <c r="AV15" s="126"/>
    </row>
    <row r="16" spans="1:54" s="136" customFormat="1" ht="18" customHeight="1">
      <c r="A16" s="577" t="s">
        <v>9</v>
      </c>
      <c r="B16" s="579" t="s">
        <v>10</v>
      </c>
      <c r="C16" s="580"/>
      <c r="D16" s="580"/>
      <c r="E16" s="581"/>
      <c r="F16" s="582" t="s">
        <v>11</v>
      </c>
      <c r="G16" s="583"/>
      <c r="H16" s="583"/>
      <c r="I16" s="583"/>
      <c r="J16" s="584"/>
      <c r="K16" s="574" t="s">
        <v>12</v>
      </c>
      <c r="L16" s="575"/>
      <c r="M16" s="575"/>
      <c r="N16" s="575"/>
      <c r="O16" s="576"/>
      <c r="P16" s="574" t="s">
        <v>13</v>
      </c>
      <c r="Q16" s="575"/>
      <c r="R16" s="575"/>
      <c r="S16" s="576"/>
      <c r="T16" s="441" t="s">
        <v>14</v>
      </c>
      <c r="U16" s="442"/>
      <c r="V16" s="442"/>
      <c r="W16" s="442"/>
      <c r="X16" s="443"/>
      <c r="Y16" s="441" t="s">
        <v>15</v>
      </c>
      <c r="Z16" s="442"/>
      <c r="AA16" s="442"/>
      <c r="AB16" s="443"/>
      <c r="AC16" s="441" t="s">
        <v>16</v>
      </c>
      <c r="AD16" s="442"/>
      <c r="AE16" s="442"/>
      <c r="AF16" s="443"/>
      <c r="AG16" s="441" t="s">
        <v>17</v>
      </c>
      <c r="AH16" s="442"/>
      <c r="AI16" s="442"/>
      <c r="AJ16" s="443"/>
      <c r="AK16" s="441" t="s">
        <v>18</v>
      </c>
      <c r="AL16" s="442"/>
      <c r="AM16" s="442"/>
      <c r="AN16" s="443"/>
      <c r="AO16" s="441" t="s">
        <v>19</v>
      </c>
      <c r="AP16" s="442"/>
      <c r="AQ16" s="442"/>
      <c r="AR16" s="443"/>
      <c r="AS16" s="441" t="s">
        <v>20</v>
      </c>
      <c r="AT16" s="442"/>
      <c r="AU16" s="442"/>
      <c r="AV16" s="443"/>
      <c r="AW16" s="441" t="s">
        <v>21</v>
      </c>
      <c r="AX16" s="442"/>
      <c r="AY16" s="442"/>
      <c r="AZ16" s="442"/>
      <c r="BA16" s="443"/>
      <c r="BB16" s="139"/>
    </row>
    <row r="17" spans="1:54" s="136" customFormat="1" ht="18" customHeight="1" thickBot="1">
      <c r="A17" s="578"/>
      <c r="B17" s="140">
        <v>1</v>
      </c>
      <c r="C17" s="141">
        <f aca="true" t="shared" si="0" ref="C17:BA17">B17+1</f>
        <v>2</v>
      </c>
      <c r="D17" s="141">
        <f t="shared" si="0"/>
        <v>3</v>
      </c>
      <c r="E17" s="142">
        <f t="shared" si="0"/>
        <v>4</v>
      </c>
      <c r="F17" s="140">
        <f t="shared" si="0"/>
        <v>5</v>
      </c>
      <c r="G17" s="141">
        <f t="shared" si="0"/>
        <v>6</v>
      </c>
      <c r="H17" s="141">
        <f t="shared" si="0"/>
        <v>7</v>
      </c>
      <c r="I17" s="141">
        <f t="shared" si="0"/>
        <v>8</v>
      </c>
      <c r="J17" s="142">
        <f t="shared" si="0"/>
        <v>9</v>
      </c>
      <c r="K17" s="140">
        <f t="shared" si="0"/>
        <v>10</v>
      </c>
      <c r="L17" s="141">
        <f t="shared" si="0"/>
        <v>11</v>
      </c>
      <c r="M17" s="141">
        <f t="shared" si="0"/>
        <v>12</v>
      </c>
      <c r="N17" s="141">
        <f t="shared" si="0"/>
        <v>13</v>
      </c>
      <c r="O17" s="142">
        <f t="shared" si="0"/>
        <v>14</v>
      </c>
      <c r="P17" s="140">
        <f t="shared" si="0"/>
        <v>15</v>
      </c>
      <c r="Q17" s="141">
        <f t="shared" si="0"/>
        <v>16</v>
      </c>
      <c r="R17" s="141">
        <f t="shared" si="0"/>
        <v>17</v>
      </c>
      <c r="S17" s="142">
        <f t="shared" si="0"/>
        <v>18</v>
      </c>
      <c r="T17" s="140">
        <f t="shared" si="0"/>
        <v>19</v>
      </c>
      <c r="U17" s="141">
        <f t="shared" si="0"/>
        <v>20</v>
      </c>
      <c r="V17" s="141">
        <f t="shared" si="0"/>
        <v>21</v>
      </c>
      <c r="W17" s="141">
        <f t="shared" si="0"/>
        <v>22</v>
      </c>
      <c r="X17" s="142">
        <f t="shared" si="0"/>
        <v>23</v>
      </c>
      <c r="Y17" s="140">
        <f t="shared" si="0"/>
        <v>24</v>
      </c>
      <c r="Z17" s="141">
        <f t="shared" si="0"/>
        <v>25</v>
      </c>
      <c r="AA17" s="141">
        <f t="shared" si="0"/>
        <v>26</v>
      </c>
      <c r="AB17" s="142">
        <f t="shared" si="0"/>
        <v>27</v>
      </c>
      <c r="AC17" s="143">
        <f t="shared" si="0"/>
        <v>28</v>
      </c>
      <c r="AD17" s="141">
        <f t="shared" si="0"/>
        <v>29</v>
      </c>
      <c r="AE17" s="141">
        <f t="shared" si="0"/>
        <v>30</v>
      </c>
      <c r="AF17" s="142">
        <f t="shared" si="0"/>
        <v>31</v>
      </c>
      <c r="AG17" s="143">
        <f t="shared" si="0"/>
        <v>32</v>
      </c>
      <c r="AH17" s="141">
        <f t="shared" si="0"/>
        <v>33</v>
      </c>
      <c r="AI17" s="141">
        <f t="shared" si="0"/>
        <v>34</v>
      </c>
      <c r="AJ17" s="142">
        <f t="shared" si="0"/>
        <v>35</v>
      </c>
      <c r="AK17" s="143">
        <f t="shared" si="0"/>
        <v>36</v>
      </c>
      <c r="AL17" s="141">
        <f t="shared" si="0"/>
        <v>37</v>
      </c>
      <c r="AM17" s="141">
        <f t="shared" si="0"/>
        <v>38</v>
      </c>
      <c r="AN17" s="142">
        <f t="shared" si="0"/>
        <v>39</v>
      </c>
      <c r="AO17" s="143">
        <f t="shared" si="0"/>
        <v>40</v>
      </c>
      <c r="AP17" s="141">
        <f t="shared" si="0"/>
        <v>41</v>
      </c>
      <c r="AQ17" s="141">
        <f t="shared" si="0"/>
        <v>42</v>
      </c>
      <c r="AR17" s="142">
        <f t="shared" si="0"/>
        <v>43</v>
      </c>
      <c r="AS17" s="140">
        <f t="shared" si="0"/>
        <v>44</v>
      </c>
      <c r="AT17" s="144">
        <f t="shared" si="0"/>
        <v>45</v>
      </c>
      <c r="AU17" s="141">
        <f t="shared" si="0"/>
        <v>46</v>
      </c>
      <c r="AV17" s="142">
        <f t="shared" si="0"/>
        <v>47</v>
      </c>
      <c r="AW17" s="140">
        <f t="shared" si="0"/>
        <v>48</v>
      </c>
      <c r="AX17" s="144">
        <f t="shared" si="0"/>
        <v>49</v>
      </c>
      <c r="AY17" s="141">
        <f t="shared" si="0"/>
        <v>50</v>
      </c>
      <c r="AZ17" s="141">
        <f t="shared" si="0"/>
        <v>51</v>
      </c>
      <c r="BA17" s="142">
        <f t="shared" si="0"/>
        <v>52</v>
      </c>
      <c r="BB17" s="139"/>
    </row>
    <row r="18" spans="1:54" s="136" customFormat="1" ht="18" customHeight="1" thickTop="1">
      <c r="A18" s="191" t="s">
        <v>27</v>
      </c>
      <c r="B18" s="145"/>
      <c r="C18" s="146"/>
      <c r="D18" s="147"/>
      <c r="E18" s="148"/>
      <c r="F18" s="149"/>
      <c r="G18" s="150"/>
      <c r="H18" s="150">
        <v>18</v>
      </c>
      <c r="I18" s="150"/>
      <c r="J18" s="151"/>
      <c r="K18" s="149"/>
      <c r="L18" s="150"/>
      <c r="M18" s="150"/>
      <c r="N18" s="150"/>
      <c r="O18" s="151"/>
      <c r="P18" s="149"/>
      <c r="Q18" s="150"/>
      <c r="R18" s="150"/>
      <c r="S18" s="151"/>
      <c r="T18" s="150" t="s">
        <v>88</v>
      </c>
      <c r="U18" s="150" t="s">
        <v>88</v>
      </c>
      <c r="V18" s="150" t="s">
        <v>24</v>
      </c>
      <c r="W18" s="150" t="s">
        <v>24</v>
      </c>
      <c r="X18" s="151"/>
      <c r="Y18" s="149"/>
      <c r="Z18" s="150"/>
      <c r="AA18" s="150"/>
      <c r="AB18" s="151"/>
      <c r="AC18" s="149"/>
      <c r="AD18" s="150">
        <v>18</v>
      </c>
      <c r="AE18" s="152"/>
      <c r="AF18" s="151"/>
      <c r="AG18" s="149"/>
      <c r="AH18" s="150"/>
      <c r="AI18" s="150"/>
      <c r="AJ18" s="151"/>
      <c r="AK18" s="149"/>
      <c r="AL18" s="150"/>
      <c r="AM18" s="150"/>
      <c r="AN18" s="151"/>
      <c r="AO18" s="149"/>
      <c r="AP18" s="150" t="s">
        <v>88</v>
      </c>
      <c r="AQ18" s="150" t="s">
        <v>88</v>
      </c>
      <c r="AR18" s="150" t="s">
        <v>24</v>
      </c>
      <c r="AS18" s="149" t="s">
        <v>24</v>
      </c>
      <c r="AT18" s="150" t="s">
        <v>24</v>
      </c>
      <c r="AU18" s="150" t="s">
        <v>24</v>
      </c>
      <c r="AV18" s="151" t="s">
        <v>24</v>
      </c>
      <c r="AW18" s="149" t="s">
        <v>24</v>
      </c>
      <c r="AX18" s="150" t="s">
        <v>24</v>
      </c>
      <c r="AY18" s="150" t="s">
        <v>24</v>
      </c>
      <c r="AZ18" s="150" t="s">
        <v>24</v>
      </c>
      <c r="BA18" s="151" t="s">
        <v>24</v>
      </c>
      <c r="BB18" s="139"/>
    </row>
    <row r="19" spans="1:54" s="136" customFormat="1" ht="18" customHeight="1">
      <c r="A19" s="192" t="s">
        <v>28</v>
      </c>
      <c r="B19" s="153"/>
      <c r="C19" s="154"/>
      <c r="D19" s="155"/>
      <c r="E19" s="156"/>
      <c r="F19" s="157"/>
      <c r="G19" s="158"/>
      <c r="H19" s="158">
        <v>18</v>
      </c>
      <c r="I19" s="158"/>
      <c r="J19" s="159"/>
      <c r="K19" s="157"/>
      <c r="L19" s="158"/>
      <c r="M19" s="158"/>
      <c r="N19" s="158"/>
      <c r="O19" s="159"/>
      <c r="P19" s="157"/>
      <c r="Q19" s="158"/>
      <c r="R19" s="158"/>
      <c r="S19" s="159"/>
      <c r="T19" s="150" t="s">
        <v>88</v>
      </c>
      <c r="U19" s="150" t="s">
        <v>88</v>
      </c>
      <c r="V19" s="150" t="s">
        <v>24</v>
      </c>
      <c r="W19" s="150" t="s">
        <v>24</v>
      </c>
      <c r="X19" s="151"/>
      <c r="Y19" s="157"/>
      <c r="Z19" s="158"/>
      <c r="AA19" s="158"/>
      <c r="AB19" s="159"/>
      <c r="AC19" s="157"/>
      <c r="AD19" s="158">
        <v>18</v>
      </c>
      <c r="AE19" s="160"/>
      <c r="AF19" s="162"/>
      <c r="AG19" s="163"/>
      <c r="AH19" s="164"/>
      <c r="AI19" s="164"/>
      <c r="AJ19" s="162"/>
      <c r="AK19" s="149"/>
      <c r="AL19" s="150"/>
      <c r="AM19" s="150"/>
      <c r="AN19" s="151"/>
      <c r="AO19" s="149"/>
      <c r="AP19" s="150" t="s">
        <v>40</v>
      </c>
      <c r="AQ19" s="150" t="s">
        <v>88</v>
      </c>
      <c r="AR19" s="151" t="s">
        <v>88</v>
      </c>
      <c r="AS19" s="149" t="s">
        <v>24</v>
      </c>
      <c r="AT19" s="161" t="s">
        <v>24</v>
      </c>
      <c r="AU19" s="150" t="s">
        <v>24</v>
      </c>
      <c r="AV19" s="151" t="s">
        <v>24</v>
      </c>
      <c r="AW19" s="149" t="s">
        <v>24</v>
      </c>
      <c r="AX19" s="150" t="s">
        <v>24</v>
      </c>
      <c r="AY19" s="150" t="s">
        <v>24</v>
      </c>
      <c r="AZ19" s="150" t="s">
        <v>24</v>
      </c>
      <c r="BA19" s="151" t="s">
        <v>24</v>
      </c>
      <c r="BB19" s="139"/>
    </row>
    <row r="20" spans="1:60" s="136" customFormat="1" ht="18" customHeight="1" thickBot="1">
      <c r="A20" s="193" t="s">
        <v>29</v>
      </c>
      <c r="B20" s="165"/>
      <c r="C20" s="166"/>
      <c r="D20" s="167"/>
      <c r="E20" s="168"/>
      <c r="F20" s="169"/>
      <c r="G20" s="170"/>
      <c r="H20" s="170">
        <v>18</v>
      </c>
      <c r="I20" s="170"/>
      <c r="J20" s="171"/>
      <c r="K20" s="169"/>
      <c r="L20" s="170"/>
      <c r="M20" s="170"/>
      <c r="N20" s="170"/>
      <c r="O20" s="171"/>
      <c r="P20" s="169"/>
      <c r="Q20" s="170"/>
      <c r="R20" s="170"/>
      <c r="S20" s="171"/>
      <c r="T20" s="169" t="s">
        <v>88</v>
      </c>
      <c r="U20" s="170" t="s">
        <v>88</v>
      </c>
      <c r="V20" s="172" t="s">
        <v>24</v>
      </c>
      <c r="W20" s="172" t="s">
        <v>24</v>
      </c>
      <c r="X20" s="173"/>
      <c r="Y20" s="169"/>
      <c r="Z20" s="170"/>
      <c r="AA20" s="170"/>
      <c r="AB20" s="171"/>
      <c r="AC20" s="169"/>
      <c r="AD20" s="170">
        <v>9</v>
      </c>
      <c r="AE20" s="174"/>
      <c r="AF20" s="171"/>
      <c r="AG20" s="169" t="s">
        <v>88</v>
      </c>
      <c r="AH20" s="170" t="s">
        <v>25</v>
      </c>
      <c r="AI20" s="170" t="s">
        <v>25</v>
      </c>
      <c r="AJ20" s="171" t="s">
        <v>25</v>
      </c>
      <c r="AK20" s="175" t="s">
        <v>25</v>
      </c>
      <c r="AL20" s="170" t="s">
        <v>25</v>
      </c>
      <c r="AM20" s="170" t="s">
        <v>80</v>
      </c>
      <c r="AN20" s="176" t="s">
        <v>80</v>
      </c>
      <c r="AO20" s="169" t="s">
        <v>80</v>
      </c>
      <c r="AP20" s="170" t="s">
        <v>80</v>
      </c>
      <c r="AQ20" s="170" t="s">
        <v>34</v>
      </c>
      <c r="AR20" s="171" t="s">
        <v>34</v>
      </c>
      <c r="AS20" s="169"/>
      <c r="AT20" s="176"/>
      <c r="AU20" s="170"/>
      <c r="AV20" s="171"/>
      <c r="AW20" s="169"/>
      <c r="AX20" s="176"/>
      <c r="AY20" s="170"/>
      <c r="AZ20" s="170"/>
      <c r="BA20" s="171"/>
      <c r="BB20" s="177"/>
      <c r="BC20" s="177"/>
      <c r="BD20" s="177"/>
      <c r="BE20" s="177"/>
      <c r="BF20" s="177"/>
      <c r="BG20" s="177"/>
      <c r="BH20" s="177"/>
    </row>
    <row r="21" spans="4:60" s="178" customFormat="1" ht="15.75">
      <c r="D21" s="180"/>
      <c r="E21" s="181" t="s">
        <v>30</v>
      </c>
      <c r="F21" s="181"/>
      <c r="G21" s="181"/>
      <c r="H21" s="182" t="s">
        <v>40</v>
      </c>
      <c r="I21" s="444" t="s">
        <v>90</v>
      </c>
      <c r="J21" s="444"/>
      <c r="K21" s="444"/>
      <c r="L21" s="444"/>
      <c r="M21" s="444"/>
      <c r="N21" s="444"/>
      <c r="O21" s="444"/>
      <c r="P21" s="445"/>
      <c r="Q21" s="183" t="s">
        <v>88</v>
      </c>
      <c r="R21" s="181" t="s">
        <v>22</v>
      </c>
      <c r="S21" s="181"/>
      <c r="T21" s="181"/>
      <c r="V21" s="183" t="s">
        <v>25</v>
      </c>
      <c r="W21" s="181" t="s">
        <v>3</v>
      </c>
      <c r="X21" s="181"/>
      <c r="Y21" s="181"/>
      <c r="Z21" s="183" t="s">
        <v>80</v>
      </c>
      <c r="AA21" s="661" t="s">
        <v>93</v>
      </c>
      <c r="AB21" s="662"/>
      <c r="AC21" s="662"/>
      <c r="AD21" s="662"/>
      <c r="AE21" s="662"/>
      <c r="AF21" s="663"/>
      <c r="AG21" s="183" t="s">
        <v>89</v>
      </c>
      <c r="AH21" s="661" t="s">
        <v>92</v>
      </c>
      <c r="AI21" s="662"/>
      <c r="AJ21" s="662"/>
      <c r="AK21" s="662"/>
      <c r="AL21" s="662"/>
      <c r="AM21" s="662"/>
      <c r="AN21" s="663"/>
      <c r="AO21" s="183" t="s">
        <v>34</v>
      </c>
      <c r="AP21" s="661" t="s">
        <v>91</v>
      </c>
      <c r="AQ21" s="662"/>
      <c r="AR21" s="662"/>
      <c r="AS21" s="662"/>
      <c r="AT21" s="662"/>
      <c r="AU21" s="662"/>
      <c r="AV21" s="662"/>
      <c r="AW21" s="662"/>
      <c r="AY21" s="184" t="s">
        <v>24</v>
      </c>
      <c r="AZ21" s="178" t="s">
        <v>23</v>
      </c>
      <c r="BE21" s="179"/>
      <c r="BF21" s="271"/>
      <c r="BG21" s="271"/>
      <c r="BH21" s="271"/>
    </row>
    <row r="22" spans="3:52" s="178" customFormat="1" ht="12" customHeight="1">
      <c r="C22" s="181"/>
      <c r="D22" s="181"/>
      <c r="E22" s="181"/>
      <c r="F22" s="181"/>
      <c r="G22" s="188"/>
      <c r="H22" s="188"/>
      <c r="AC22" s="181"/>
      <c r="AD22" s="181"/>
      <c r="AF22" s="189"/>
      <c r="AG22" s="181"/>
      <c r="AH22" s="181"/>
      <c r="AI22" s="181"/>
      <c r="AJ22" s="181"/>
      <c r="AK22" s="181"/>
      <c r="AL22" s="190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</row>
    <row r="23" spans="1:55" s="185" customFormat="1" ht="18" customHeight="1" thickBot="1">
      <c r="A23" s="585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S23" s="585" t="s">
        <v>52</v>
      </c>
      <c r="T23" s="585"/>
      <c r="U23" s="585"/>
      <c r="V23" s="585"/>
      <c r="W23" s="585"/>
      <c r="X23" s="585"/>
      <c r="Y23" s="585"/>
      <c r="Z23" s="585"/>
      <c r="AA23" s="585"/>
      <c r="AB23" s="585"/>
      <c r="AC23" s="585"/>
      <c r="AD23" s="585"/>
      <c r="AE23" s="585"/>
      <c r="AF23" s="186"/>
      <c r="AG23" s="187"/>
      <c r="AH23" s="187"/>
      <c r="AI23" s="187"/>
      <c r="AJ23" s="187"/>
      <c r="AK23" s="573" t="s">
        <v>123</v>
      </c>
      <c r="AL23" s="573"/>
      <c r="AM23" s="573"/>
      <c r="AN23" s="573"/>
      <c r="AO23" s="573"/>
      <c r="AP23" s="573"/>
      <c r="AQ23" s="573"/>
      <c r="AR23" s="573"/>
      <c r="AS23" s="573"/>
      <c r="AT23" s="573"/>
      <c r="AU23" s="573"/>
      <c r="AV23" s="573"/>
      <c r="AW23" s="573"/>
      <c r="AX23" s="573"/>
      <c r="AY23" s="573"/>
      <c r="AZ23" s="573"/>
      <c r="BA23" s="573"/>
      <c r="BB23" s="573"/>
      <c r="BC23" s="573"/>
    </row>
    <row r="24" spans="1:55" s="214" customFormat="1" ht="22.5" customHeight="1">
      <c r="A24" s="597" t="s">
        <v>9</v>
      </c>
      <c r="B24" s="418" t="s">
        <v>45</v>
      </c>
      <c r="C24" s="419"/>
      <c r="D24" s="422" t="s">
        <v>46</v>
      </c>
      <c r="E24" s="419"/>
      <c r="F24" s="424" t="s">
        <v>47</v>
      </c>
      <c r="G24" s="425"/>
      <c r="H24" s="418" t="s">
        <v>202</v>
      </c>
      <c r="I24" s="419"/>
      <c r="J24" s="428" t="s">
        <v>201</v>
      </c>
      <c r="K24" s="429"/>
      <c r="L24" s="430"/>
      <c r="M24" s="394" t="s">
        <v>48</v>
      </c>
      <c r="N24" s="395"/>
      <c r="O24" s="412" t="s">
        <v>51</v>
      </c>
      <c r="P24" s="413"/>
      <c r="U24" s="406" t="s">
        <v>49</v>
      </c>
      <c r="V24" s="407"/>
      <c r="W24" s="407"/>
      <c r="X24" s="407"/>
      <c r="Y24" s="407"/>
      <c r="Z24" s="408"/>
      <c r="AA24" s="397" t="s">
        <v>4</v>
      </c>
      <c r="AB24" s="397"/>
      <c r="AC24" s="397"/>
      <c r="AD24" s="402" t="s">
        <v>50</v>
      </c>
      <c r="AE24" s="397"/>
      <c r="AF24" s="403"/>
      <c r="AG24" s="215"/>
      <c r="AH24" s="215"/>
      <c r="AI24" s="215"/>
      <c r="AJ24" s="215"/>
      <c r="AK24" s="402" t="s">
        <v>53</v>
      </c>
      <c r="AL24" s="397"/>
      <c r="AM24" s="397"/>
      <c r="AN24" s="397"/>
      <c r="AO24" s="397"/>
      <c r="AP24" s="397"/>
      <c r="AQ24" s="397"/>
      <c r="AR24" s="403"/>
      <c r="AS24" s="402" t="s">
        <v>200</v>
      </c>
      <c r="AT24" s="550"/>
      <c r="AU24" s="550"/>
      <c r="AV24" s="550"/>
      <c r="AW24" s="550"/>
      <c r="AX24" s="550"/>
      <c r="AY24" s="550"/>
      <c r="AZ24" s="550"/>
      <c r="BA24" s="551"/>
      <c r="BB24" s="555" t="s">
        <v>4</v>
      </c>
      <c r="BC24" s="551"/>
    </row>
    <row r="25" spans="1:55" s="214" customFormat="1" ht="75.75" customHeight="1" thickBot="1">
      <c r="A25" s="598"/>
      <c r="B25" s="420"/>
      <c r="C25" s="421"/>
      <c r="D25" s="423"/>
      <c r="E25" s="421"/>
      <c r="F25" s="426"/>
      <c r="G25" s="427"/>
      <c r="H25" s="420"/>
      <c r="I25" s="421"/>
      <c r="J25" s="431"/>
      <c r="K25" s="432"/>
      <c r="L25" s="433"/>
      <c r="M25" s="396"/>
      <c r="N25" s="396"/>
      <c r="O25" s="414"/>
      <c r="P25" s="415"/>
      <c r="U25" s="409"/>
      <c r="V25" s="410"/>
      <c r="W25" s="410"/>
      <c r="X25" s="410"/>
      <c r="Y25" s="410"/>
      <c r="Z25" s="411"/>
      <c r="AA25" s="398"/>
      <c r="AB25" s="398"/>
      <c r="AC25" s="398"/>
      <c r="AD25" s="404"/>
      <c r="AE25" s="398"/>
      <c r="AF25" s="405"/>
      <c r="AG25" s="215"/>
      <c r="AH25" s="215"/>
      <c r="AI25" s="215"/>
      <c r="AJ25" s="215"/>
      <c r="AK25" s="404"/>
      <c r="AL25" s="398"/>
      <c r="AM25" s="398"/>
      <c r="AN25" s="398"/>
      <c r="AO25" s="398"/>
      <c r="AP25" s="398"/>
      <c r="AQ25" s="398"/>
      <c r="AR25" s="405"/>
      <c r="AS25" s="552"/>
      <c r="AT25" s="553"/>
      <c r="AU25" s="553"/>
      <c r="AV25" s="553"/>
      <c r="AW25" s="553"/>
      <c r="AX25" s="553"/>
      <c r="AY25" s="553"/>
      <c r="AZ25" s="553"/>
      <c r="BA25" s="554"/>
      <c r="BB25" s="552"/>
      <c r="BC25" s="554"/>
    </row>
    <row r="26" spans="1:55" s="214" customFormat="1" ht="19.5" customHeight="1" thickBot="1">
      <c r="A26" s="216" t="s">
        <v>27</v>
      </c>
      <c r="B26" s="416">
        <v>36</v>
      </c>
      <c r="C26" s="417"/>
      <c r="D26" s="416">
        <v>4</v>
      </c>
      <c r="E26" s="417"/>
      <c r="F26" s="440"/>
      <c r="G26" s="440"/>
      <c r="H26" s="392"/>
      <c r="I26" s="393"/>
      <c r="J26" s="392"/>
      <c r="K26" s="434"/>
      <c r="L26" s="393"/>
      <c r="M26" s="435">
        <v>12</v>
      </c>
      <c r="N26" s="436"/>
      <c r="O26" s="392">
        <v>52</v>
      </c>
      <c r="P26" s="393"/>
      <c r="U26" s="437" t="s">
        <v>113</v>
      </c>
      <c r="V26" s="438"/>
      <c r="W26" s="438"/>
      <c r="X26" s="438"/>
      <c r="Y26" s="438"/>
      <c r="Z26" s="439"/>
      <c r="AA26" s="399" t="s">
        <v>203</v>
      </c>
      <c r="AB26" s="400"/>
      <c r="AC26" s="401"/>
      <c r="AD26" s="399" t="s">
        <v>124</v>
      </c>
      <c r="AE26" s="400"/>
      <c r="AF26" s="401"/>
      <c r="AG26" s="215"/>
      <c r="AH26" s="215"/>
      <c r="AI26" s="215"/>
      <c r="AJ26" s="215"/>
      <c r="AK26" s="558" t="s">
        <v>93</v>
      </c>
      <c r="AL26" s="559"/>
      <c r="AM26" s="559"/>
      <c r="AN26" s="559"/>
      <c r="AO26" s="559"/>
      <c r="AP26" s="559"/>
      <c r="AQ26" s="559"/>
      <c r="AR26" s="560"/>
      <c r="AS26" s="561" t="s">
        <v>94</v>
      </c>
      <c r="AT26" s="562"/>
      <c r="AU26" s="562"/>
      <c r="AV26" s="562"/>
      <c r="AW26" s="562"/>
      <c r="AX26" s="562"/>
      <c r="AY26" s="562"/>
      <c r="AZ26" s="562"/>
      <c r="BA26" s="563"/>
      <c r="BB26" s="556">
        <v>6</v>
      </c>
      <c r="BC26" s="557"/>
    </row>
    <row r="27" spans="1:36" s="214" customFormat="1" ht="17.25" customHeight="1" thickBot="1">
      <c r="A27" s="216" t="s">
        <v>28</v>
      </c>
      <c r="B27" s="416">
        <v>36</v>
      </c>
      <c r="C27" s="417"/>
      <c r="D27" s="416">
        <v>5</v>
      </c>
      <c r="E27" s="417"/>
      <c r="F27" s="440"/>
      <c r="G27" s="440"/>
      <c r="H27" s="392"/>
      <c r="I27" s="393"/>
      <c r="J27" s="392"/>
      <c r="K27" s="434"/>
      <c r="L27" s="393"/>
      <c r="M27" s="435">
        <v>11</v>
      </c>
      <c r="N27" s="436"/>
      <c r="O27" s="392">
        <v>52</v>
      </c>
      <c r="P27" s="393"/>
      <c r="AG27" s="215"/>
      <c r="AH27" s="215"/>
      <c r="AI27" s="215"/>
      <c r="AJ27" s="215"/>
    </row>
    <row r="28" spans="1:60" s="219" customFormat="1" ht="18.75" customHeight="1" thickBot="1">
      <c r="A28" s="216" t="s">
        <v>29</v>
      </c>
      <c r="B28" s="392">
        <v>27</v>
      </c>
      <c r="C28" s="393"/>
      <c r="D28" s="392">
        <v>3</v>
      </c>
      <c r="E28" s="393"/>
      <c r="F28" s="434">
        <v>5</v>
      </c>
      <c r="G28" s="434"/>
      <c r="H28" s="392">
        <v>2</v>
      </c>
      <c r="I28" s="393"/>
      <c r="J28" s="392">
        <v>4</v>
      </c>
      <c r="K28" s="434"/>
      <c r="L28" s="393"/>
      <c r="M28" s="633">
        <v>2</v>
      </c>
      <c r="N28" s="634"/>
      <c r="O28" s="392">
        <v>43</v>
      </c>
      <c r="P28" s="393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8"/>
      <c r="BB28" s="218"/>
      <c r="BC28" s="218"/>
      <c r="BD28" s="218"/>
      <c r="BE28" s="218"/>
      <c r="BF28" s="218"/>
      <c r="BG28" s="218"/>
      <c r="BH28" s="218"/>
    </row>
    <row r="29" spans="1:60" s="20" customFormat="1" ht="18.75" customHeight="1" thickBot="1">
      <c r="A29" s="618"/>
      <c r="B29" s="618"/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  <c r="AL29" s="618"/>
      <c r="AM29" s="618"/>
      <c r="AN29" s="618"/>
      <c r="AO29" s="618"/>
      <c r="AP29" s="618"/>
      <c r="AQ29" s="618"/>
      <c r="AR29" s="618"/>
      <c r="AS29" s="618"/>
      <c r="AT29" s="618"/>
      <c r="AU29" s="618"/>
      <c r="AV29" s="618"/>
      <c r="AW29" s="618"/>
      <c r="AX29" s="618"/>
      <c r="AY29" s="618"/>
      <c r="AZ29" s="618"/>
      <c r="BA29" s="618"/>
      <c r="BB29" s="618"/>
      <c r="BC29" s="618"/>
      <c r="BD29" s="618"/>
      <c r="BE29" s="618"/>
      <c r="BF29" s="618"/>
      <c r="BG29" s="618"/>
      <c r="BH29" s="618"/>
    </row>
    <row r="30" spans="1:60" s="20" customFormat="1" ht="43.5" customHeight="1" thickBot="1">
      <c r="A30" s="70"/>
      <c r="B30" s="619" t="s">
        <v>125</v>
      </c>
      <c r="C30" s="620"/>
      <c r="D30" s="621"/>
      <c r="E30" s="609" t="s">
        <v>81</v>
      </c>
      <c r="F30" s="610"/>
      <c r="G30" s="610"/>
      <c r="H30" s="610"/>
      <c r="I30" s="610"/>
      <c r="J30" s="610"/>
      <c r="K30" s="610"/>
      <c r="L30" s="610"/>
      <c r="M30" s="610"/>
      <c r="N30" s="610"/>
      <c r="O30" s="610"/>
      <c r="P30" s="610"/>
      <c r="Q30" s="610"/>
      <c r="R30" s="611"/>
      <c r="S30" s="628" t="s">
        <v>60</v>
      </c>
      <c r="T30" s="629"/>
      <c r="U30" s="629"/>
      <c r="V30" s="629"/>
      <c r="W30" s="629"/>
      <c r="X30" s="629"/>
      <c r="Y30" s="629"/>
      <c r="Z30" s="629"/>
      <c r="AA30" s="538" t="s">
        <v>72</v>
      </c>
      <c r="AB30" s="539"/>
      <c r="AC30" s="544" t="s">
        <v>63</v>
      </c>
      <c r="AD30" s="544"/>
      <c r="AE30" s="544"/>
      <c r="AF30" s="544"/>
      <c r="AG30" s="544"/>
      <c r="AH30" s="544"/>
      <c r="AI30" s="544"/>
      <c r="AJ30" s="544"/>
      <c r="AK30" s="544"/>
      <c r="AL30" s="545"/>
      <c r="AM30" s="644" t="s">
        <v>61</v>
      </c>
      <c r="AN30" s="645"/>
      <c r="AO30" s="233" t="s">
        <v>84</v>
      </c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5"/>
      <c r="BA30" s="214"/>
      <c r="BC30" s="214"/>
      <c r="BD30" s="214"/>
      <c r="BE30" s="47"/>
      <c r="BF30" s="47"/>
      <c r="BG30" s="47"/>
      <c r="BH30" s="70"/>
    </row>
    <row r="31" spans="1:60" s="20" customFormat="1" ht="22.5" customHeight="1" thickBot="1">
      <c r="A31" s="70"/>
      <c r="B31" s="622"/>
      <c r="C31" s="623"/>
      <c r="D31" s="624"/>
      <c r="E31" s="612"/>
      <c r="F31" s="613"/>
      <c r="G31" s="613"/>
      <c r="H31" s="613"/>
      <c r="I31" s="613"/>
      <c r="J31" s="613"/>
      <c r="K31" s="613"/>
      <c r="L31" s="613"/>
      <c r="M31" s="613"/>
      <c r="N31" s="613"/>
      <c r="O31" s="613"/>
      <c r="P31" s="613"/>
      <c r="Q31" s="613"/>
      <c r="R31" s="614"/>
      <c r="S31" s="532" t="s">
        <v>31</v>
      </c>
      <c r="T31" s="533"/>
      <c r="U31" s="532" t="s">
        <v>32</v>
      </c>
      <c r="V31" s="533"/>
      <c r="W31" s="631" t="s">
        <v>62</v>
      </c>
      <c r="X31" s="632"/>
      <c r="Y31" s="632"/>
      <c r="Z31" s="632"/>
      <c r="AA31" s="540"/>
      <c r="AB31" s="541"/>
      <c r="AC31" s="637" t="s">
        <v>68</v>
      </c>
      <c r="AD31" s="535"/>
      <c r="AE31" s="635" t="s">
        <v>64</v>
      </c>
      <c r="AF31" s="635"/>
      <c r="AG31" s="635"/>
      <c r="AH31" s="635"/>
      <c r="AI31" s="635"/>
      <c r="AJ31" s="635"/>
      <c r="AK31" s="635"/>
      <c r="AL31" s="636"/>
      <c r="AM31" s="646"/>
      <c r="AN31" s="647"/>
      <c r="AO31" s="236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8"/>
      <c r="BA31" s="218"/>
      <c r="BB31" s="218"/>
      <c r="BC31" s="218"/>
      <c r="BD31" s="218"/>
      <c r="BE31" s="74"/>
      <c r="BF31" s="74"/>
      <c r="BG31" s="74"/>
      <c r="BH31" s="70"/>
    </row>
    <row r="32" spans="1:60" s="20" customFormat="1" ht="19.5" customHeight="1" thickBot="1">
      <c r="A32" s="70"/>
      <c r="B32" s="622"/>
      <c r="C32" s="623"/>
      <c r="D32" s="624"/>
      <c r="E32" s="612"/>
      <c r="F32" s="613"/>
      <c r="G32" s="613"/>
      <c r="H32" s="613"/>
      <c r="I32" s="613"/>
      <c r="J32" s="613"/>
      <c r="K32" s="613"/>
      <c r="L32" s="613"/>
      <c r="M32" s="613"/>
      <c r="N32" s="613"/>
      <c r="O32" s="613"/>
      <c r="P32" s="613"/>
      <c r="Q32" s="613"/>
      <c r="R32" s="614"/>
      <c r="S32" s="534"/>
      <c r="T32" s="535"/>
      <c r="U32" s="534"/>
      <c r="V32" s="535"/>
      <c r="W32" s="532" t="s">
        <v>66</v>
      </c>
      <c r="X32" s="533"/>
      <c r="Y32" s="532" t="s">
        <v>67</v>
      </c>
      <c r="Z32" s="643"/>
      <c r="AA32" s="540"/>
      <c r="AB32" s="541"/>
      <c r="AC32" s="638"/>
      <c r="AD32" s="535"/>
      <c r="AE32" s="619" t="s">
        <v>1</v>
      </c>
      <c r="AF32" s="621"/>
      <c r="AG32" s="518" t="s">
        <v>33</v>
      </c>
      <c r="AH32" s="519"/>
      <c r="AI32" s="520"/>
      <c r="AJ32" s="520"/>
      <c r="AK32" s="520"/>
      <c r="AL32" s="521"/>
      <c r="AM32" s="646"/>
      <c r="AN32" s="647"/>
      <c r="AO32" s="547" t="s">
        <v>85</v>
      </c>
      <c r="AP32" s="548"/>
      <c r="AQ32" s="548"/>
      <c r="AR32" s="549"/>
      <c r="AS32" s="547" t="s">
        <v>87</v>
      </c>
      <c r="AT32" s="548"/>
      <c r="AU32" s="548"/>
      <c r="AV32" s="549"/>
      <c r="AW32" s="547" t="s">
        <v>86</v>
      </c>
      <c r="AX32" s="548"/>
      <c r="AY32" s="548"/>
      <c r="AZ32" s="549"/>
      <c r="BA32" s="214"/>
      <c r="BC32" s="214"/>
      <c r="BD32" s="214"/>
      <c r="BE32" s="75"/>
      <c r="BF32" s="75"/>
      <c r="BG32" s="75"/>
      <c r="BH32" s="70"/>
    </row>
    <row r="33" spans="1:60" s="20" customFormat="1" ht="24" customHeight="1" thickBot="1">
      <c r="A33" s="70"/>
      <c r="B33" s="622"/>
      <c r="C33" s="623"/>
      <c r="D33" s="624"/>
      <c r="E33" s="612"/>
      <c r="F33" s="613"/>
      <c r="G33" s="613"/>
      <c r="H33" s="613"/>
      <c r="I33" s="613"/>
      <c r="J33" s="613"/>
      <c r="K33" s="613"/>
      <c r="L33" s="613"/>
      <c r="M33" s="613"/>
      <c r="N33" s="613"/>
      <c r="O33" s="613"/>
      <c r="P33" s="613"/>
      <c r="Q33" s="613"/>
      <c r="R33" s="614"/>
      <c r="S33" s="534"/>
      <c r="T33" s="535"/>
      <c r="U33" s="534"/>
      <c r="V33" s="535"/>
      <c r="W33" s="534"/>
      <c r="X33" s="535"/>
      <c r="Y33" s="534"/>
      <c r="Z33" s="638"/>
      <c r="AA33" s="540"/>
      <c r="AB33" s="541"/>
      <c r="AC33" s="638"/>
      <c r="AD33" s="535"/>
      <c r="AE33" s="622"/>
      <c r="AF33" s="624"/>
      <c r="AG33" s="532" t="s">
        <v>2</v>
      </c>
      <c r="AH33" s="533"/>
      <c r="AI33" s="532" t="s">
        <v>65</v>
      </c>
      <c r="AJ33" s="533"/>
      <c r="AK33" s="630" t="s">
        <v>69</v>
      </c>
      <c r="AL33" s="533"/>
      <c r="AM33" s="646"/>
      <c r="AN33" s="647"/>
      <c r="AO33" s="239" t="s">
        <v>71</v>
      </c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1"/>
      <c r="BA33" s="218"/>
      <c r="BB33" s="218"/>
      <c r="BC33" s="218"/>
      <c r="BD33" s="218"/>
      <c r="BE33" s="75"/>
      <c r="BF33" s="75"/>
      <c r="BG33" s="75"/>
      <c r="BH33" s="70"/>
    </row>
    <row r="34" spans="1:60" s="20" customFormat="1" ht="24" customHeight="1" thickBot="1">
      <c r="A34" s="70"/>
      <c r="B34" s="622"/>
      <c r="C34" s="623"/>
      <c r="D34" s="624"/>
      <c r="E34" s="612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4"/>
      <c r="S34" s="534"/>
      <c r="T34" s="535"/>
      <c r="U34" s="534"/>
      <c r="V34" s="535"/>
      <c r="W34" s="534"/>
      <c r="X34" s="535"/>
      <c r="Y34" s="534"/>
      <c r="Z34" s="638"/>
      <c r="AA34" s="540"/>
      <c r="AB34" s="541"/>
      <c r="AC34" s="638"/>
      <c r="AD34" s="535"/>
      <c r="AE34" s="622"/>
      <c r="AF34" s="624"/>
      <c r="AG34" s="534"/>
      <c r="AH34" s="535"/>
      <c r="AI34" s="534"/>
      <c r="AJ34" s="535"/>
      <c r="AK34" s="534"/>
      <c r="AL34" s="535"/>
      <c r="AM34" s="646"/>
      <c r="AN34" s="647"/>
      <c r="AO34" s="546">
        <v>1</v>
      </c>
      <c r="AP34" s="531"/>
      <c r="AQ34" s="530">
        <v>2</v>
      </c>
      <c r="AR34" s="531"/>
      <c r="AS34" s="546">
        <v>3</v>
      </c>
      <c r="AT34" s="531"/>
      <c r="AU34" s="530">
        <v>4</v>
      </c>
      <c r="AV34" s="531"/>
      <c r="AW34" s="546">
        <v>5</v>
      </c>
      <c r="AX34" s="531"/>
      <c r="AY34" s="530">
        <v>6</v>
      </c>
      <c r="AZ34" s="531"/>
      <c r="BA34" s="214"/>
      <c r="BC34" s="214"/>
      <c r="BD34" s="214"/>
      <c r="BE34" s="75"/>
      <c r="BF34" s="75"/>
      <c r="BG34" s="75"/>
      <c r="BH34" s="70"/>
    </row>
    <row r="35" spans="1:60" s="20" customFormat="1" ht="24" customHeight="1" thickBot="1">
      <c r="A35" s="70"/>
      <c r="B35" s="622"/>
      <c r="C35" s="623"/>
      <c r="D35" s="624"/>
      <c r="E35" s="612"/>
      <c r="F35" s="613"/>
      <c r="G35" s="613"/>
      <c r="H35" s="613"/>
      <c r="I35" s="613"/>
      <c r="J35" s="613"/>
      <c r="K35" s="613"/>
      <c r="L35" s="613"/>
      <c r="M35" s="613"/>
      <c r="N35" s="613"/>
      <c r="O35" s="613"/>
      <c r="P35" s="613"/>
      <c r="Q35" s="613"/>
      <c r="R35" s="614"/>
      <c r="S35" s="534"/>
      <c r="T35" s="535"/>
      <c r="U35" s="534"/>
      <c r="V35" s="535"/>
      <c r="W35" s="534"/>
      <c r="X35" s="535"/>
      <c r="Y35" s="534"/>
      <c r="Z35" s="638"/>
      <c r="AA35" s="540"/>
      <c r="AB35" s="541"/>
      <c r="AC35" s="638"/>
      <c r="AD35" s="535"/>
      <c r="AE35" s="622"/>
      <c r="AF35" s="624"/>
      <c r="AG35" s="534"/>
      <c r="AH35" s="535"/>
      <c r="AI35" s="534"/>
      <c r="AJ35" s="535"/>
      <c r="AK35" s="534"/>
      <c r="AL35" s="535"/>
      <c r="AM35" s="646"/>
      <c r="AN35" s="647"/>
      <c r="AO35" s="239" t="s">
        <v>70</v>
      </c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1"/>
      <c r="BA35" s="218"/>
      <c r="BB35" s="218"/>
      <c r="BC35" s="218"/>
      <c r="BD35" s="218"/>
      <c r="BE35" s="75"/>
      <c r="BF35" s="75"/>
      <c r="BG35" s="75"/>
      <c r="BH35" s="70"/>
    </row>
    <row r="36" spans="1:60" s="20" customFormat="1" ht="28.5" customHeight="1" thickBot="1">
      <c r="A36" s="70"/>
      <c r="B36" s="625"/>
      <c r="C36" s="626"/>
      <c r="D36" s="627"/>
      <c r="E36" s="615"/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7"/>
      <c r="S36" s="536"/>
      <c r="T36" s="537"/>
      <c r="U36" s="536"/>
      <c r="V36" s="537"/>
      <c r="W36" s="536"/>
      <c r="X36" s="537"/>
      <c r="Y36" s="536"/>
      <c r="Z36" s="639"/>
      <c r="AA36" s="542"/>
      <c r="AB36" s="543"/>
      <c r="AC36" s="639"/>
      <c r="AD36" s="537"/>
      <c r="AE36" s="625"/>
      <c r="AF36" s="627"/>
      <c r="AG36" s="536"/>
      <c r="AH36" s="537"/>
      <c r="AI36" s="536"/>
      <c r="AJ36" s="537"/>
      <c r="AK36" s="536"/>
      <c r="AL36" s="537"/>
      <c r="AM36" s="648"/>
      <c r="AN36" s="649"/>
      <c r="AO36" s="607">
        <v>18</v>
      </c>
      <c r="AP36" s="517"/>
      <c r="AQ36" s="516">
        <v>18</v>
      </c>
      <c r="AR36" s="517"/>
      <c r="AS36" s="607">
        <v>18</v>
      </c>
      <c r="AT36" s="517"/>
      <c r="AU36" s="516">
        <v>18</v>
      </c>
      <c r="AV36" s="517"/>
      <c r="AW36" s="607">
        <v>18</v>
      </c>
      <c r="AX36" s="517"/>
      <c r="AY36" s="516">
        <v>9</v>
      </c>
      <c r="AZ36" s="608"/>
      <c r="BA36" s="214"/>
      <c r="BC36" s="214"/>
      <c r="BD36" s="214"/>
      <c r="BE36" s="75"/>
      <c r="BF36" s="75"/>
      <c r="BG36" s="75"/>
      <c r="BH36" s="70"/>
    </row>
    <row r="37" spans="2:60" s="24" customFormat="1" ht="20.25" customHeight="1" thickBot="1">
      <c r="B37" s="640">
        <v>1</v>
      </c>
      <c r="C37" s="641"/>
      <c r="D37" s="642"/>
      <c r="E37" s="640">
        <v>2</v>
      </c>
      <c r="F37" s="641"/>
      <c r="G37" s="641"/>
      <c r="H37" s="641"/>
      <c r="I37" s="641"/>
      <c r="J37" s="641"/>
      <c r="K37" s="641"/>
      <c r="L37" s="641"/>
      <c r="M37" s="641"/>
      <c r="N37" s="641"/>
      <c r="O37" s="641"/>
      <c r="P37" s="641"/>
      <c r="Q37" s="641"/>
      <c r="R37" s="642"/>
      <c r="S37" s="528">
        <v>3</v>
      </c>
      <c r="T37" s="529"/>
      <c r="U37" s="528">
        <v>4</v>
      </c>
      <c r="V37" s="529"/>
      <c r="W37" s="528">
        <v>5</v>
      </c>
      <c r="X37" s="529"/>
      <c r="Y37" s="528">
        <v>6</v>
      </c>
      <c r="Z37" s="529"/>
      <c r="AA37" s="528">
        <v>7</v>
      </c>
      <c r="AB37" s="529"/>
      <c r="AC37" s="528">
        <v>8</v>
      </c>
      <c r="AD37" s="529"/>
      <c r="AE37" s="528">
        <v>9</v>
      </c>
      <c r="AF37" s="529"/>
      <c r="AG37" s="528">
        <v>10</v>
      </c>
      <c r="AH37" s="529"/>
      <c r="AI37" s="528">
        <v>12</v>
      </c>
      <c r="AJ37" s="529"/>
      <c r="AK37" s="528">
        <v>11</v>
      </c>
      <c r="AL37" s="529"/>
      <c r="AM37" s="528">
        <v>13</v>
      </c>
      <c r="AN37" s="529"/>
      <c r="AO37" s="528">
        <v>14</v>
      </c>
      <c r="AP37" s="650"/>
      <c r="AQ37" s="651">
        <v>15</v>
      </c>
      <c r="AR37" s="529"/>
      <c r="AS37" s="528">
        <v>16</v>
      </c>
      <c r="AT37" s="650"/>
      <c r="AU37" s="651">
        <v>17</v>
      </c>
      <c r="AV37" s="529"/>
      <c r="AW37" s="528">
        <v>18</v>
      </c>
      <c r="AX37" s="650"/>
      <c r="AY37" s="651">
        <v>19</v>
      </c>
      <c r="AZ37" s="529"/>
      <c r="BA37" s="214"/>
      <c r="BB37" s="20"/>
      <c r="BC37" s="214"/>
      <c r="BD37" s="214"/>
      <c r="BF37" s="48"/>
      <c r="BG37" s="48"/>
      <c r="BH37" s="48"/>
    </row>
    <row r="38" spans="2:60" s="24" customFormat="1" ht="20.25" customHeight="1" thickBot="1">
      <c r="B38" s="227" t="s">
        <v>126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9"/>
      <c r="BA38" s="214"/>
      <c r="BB38" s="20"/>
      <c r="BC38" s="214"/>
      <c r="BD38" s="214"/>
      <c r="BF38" s="48"/>
      <c r="BG38" s="48"/>
      <c r="BH38" s="48"/>
    </row>
    <row r="39" spans="1:60" s="131" customFormat="1" ht="21" customHeight="1" thickBot="1">
      <c r="A39" s="127"/>
      <c r="B39" s="222" t="s">
        <v>127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4"/>
      <c r="BA39" s="218"/>
      <c r="BB39" s="218"/>
      <c r="BC39" s="218"/>
      <c r="BD39" s="218"/>
      <c r="BF39" s="132"/>
      <c r="BG39" s="132"/>
      <c r="BH39" s="132"/>
    </row>
    <row r="40" spans="1:60" s="126" customFormat="1" ht="21" customHeight="1">
      <c r="A40" s="135"/>
      <c r="B40" s="484" t="s">
        <v>129</v>
      </c>
      <c r="C40" s="485"/>
      <c r="D40" s="486"/>
      <c r="E40" s="487" t="s">
        <v>130</v>
      </c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8"/>
      <c r="Q40" s="488"/>
      <c r="R40" s="489"/>
      <c r="S40" s="274" t="s">
        <v>112</v>
      </c>
      <c r="T40" s="275"/>
      <c r="U40" s="256"/>
      <c r="V40" s="257"/>
      <c r="W40" s="274"/>
      <c r="X40" s="275"/>
      <c r="Y40" s="256"/>
      <c r="Z40" s="257"/>
      <c r="AA40" s="492">
        <v>18</v>
      </c>
      <c r="AB40" s="493"/>
      <c r="AC40" s="388">
        <f>AA40*30</f>
        <v>540</v>
      </c>
      <c r="AD40" s="389"/>
      <c r="AE40" s="490">
        <f aca="true" t="shared" si="1" ref="AE40:AE48">AG40+AI40+AK40</f>
        <v>288</v>
      </c>
      <c r="AF40" s="491"/>
      <c r="AG40" s="256">
        <v>144</v>
      </c>
      <c r="AH40" s="257"/>
      <c r="AI40" s="481">
        <v>144</v>
      </c>
      <c r="AJ40" s="482"/>
      <c r="AK40" s="482"/>
      <c r="AL40" s="483"/>
      <c r="AM40" s="490">
        <f>AC40-AE40</f>
        <v>252</v>
      </c>
      <c r="AN40" s="494"/>
      <c r="AO40" s="274">
        <v>6</v>
      </c>
      <c r="AP40" s="275"/>
      <c r="AQ40" s="460">
        <v>6</v>
      </c>
      <c r="AR40" s="257"/>
      <c r="AS40" s="274">
        <v>4</v>
      </c>
      <c r="AT40" s="275"/>
      <c r="AU40" s="460"/>
      <c r="AV40" s="257"/>
      <c r="AW40" s="274"/>
      <c r="AX40" s="275"/>
      <c r="AY40" s="460"/>
      <c r="AZ40" s="257"/>
      <c r="BA40" s="214"/>
      <c r="BB40" s="20"/>
      <c r="BC40" s="214"/>
      <c r="BD40" s="214"/>
      <c r="BE40" s="276"/>
      <c r="BF40" s="276"/>
      <c r="BG40" s="277"/>
      <c r="BH40" s="277"/>
    </row>
    <row r="41" spans="1:60" s="126" customFormat="1" ht="20.25" customHeight="1">
      <c r="A41" s="127"/>
      <c r="B41" s="310" t="s">
        <v>131</v>
      </c>
      <c r="C41" s="311"/>
      <c r="D41" s="312"/>
      <c r="E41" s="313" t="s">
        <v>95</v>
      </c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5"/>
      <c r="S41" s="292" t="s">
        <v>115</v>
      </c>
      <c r="T41" s="247"/>
      <c r="U41" s="264"/>
      <c r="V41" s="265"/>
      <c r="W41" s="292"/>
      <c r="X41" s="247"/>
      <c r="Y41" s="264"/>
      <c r="Z41" s="265"/>
      <c r="AA41" s="300">
        <v>10</v>
      </c>
      <c r="AB41" s="301"/>
      <c r="AC41" s="305">
        <f>AA41*30</f>
        <v>300</v>
      </c>
      <c r="AD41" s="306"/>
      <c r="AE41" s="269">
        <f t="shared" si="1"/>
        <v>160</v>
      </c>
      <c r="AF41" s="295"/>
      <c r="AG41" s="264">
        <v>88</v>
      </c>
      <c r="AH41" s="265"/>
      <c r="AI41" s="293">
        <v>36</v>
      </c>
      <c r="AJ41" s="294"/>
      <c r="AK41" s="294">
        <v>36</v>
      </c>
      <c r="AL41" s="309"/>
      <c r="AM41" s="269">
        <v>140</v>
      </c>
      <c r="AN41" s="270"/>
      <c r="AO41" s="292">
        <v>4.5</v>
      </c>
      <c r="AP41" s="247"/>
      <c r="AQ41" s="292">
        <v>4.5</v>
      </c>
      <c r="AR41" s="247"/>
      <c r="AS41" s="292"/>
      <c r="AT41" s="247"/>
      <c r="AU41" s="246"/>
      <c r="AV41" s="265"/>
      <c r="AW41" s="292"/>
      <c r="AX41" s="247"/>
      <c r="AY41" s="246"/>
      <c r="AZ41" s="265"/>
      <c r="BA41" s="218"/>
      <c r="BB41" s="218"/>
      <c r="BC41" s="218"/>
      <c r="BD41" s="218"/>
      <c r="BE41" s="276"/>
      <c r="BF41" s="276"/>
      <c r="BG41" s="277"/>
      <c r="BH41" s="277"/>
    </row>
    <row r="42" spans="2:60" s="17" customFormat="1" ht="23.25" customHeight="1">
      <c r="B42" s="310" t="s">
        <v>132</v>
      </c>
      <c r="C42" s="311"/>
      <c r="D42" s="312"/>
      <c r="E42" s="511" t="s">
        <v>96</v>
      </c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13"/>
      <c r="S42" s="390">
        <v>1</v>
      </c>
      <c r="T42" s="391"/>
      <c r="U42" s="334"/>
      <c r="V42" s="335"/>
      <c r="W42" s="390"/>
      <c r="X42" s="391"/>
      <c r="Y42" s="334"/>
      <c r="Z42" s="335"/>
      <c r="AA42" s="461">
        <f>AC42/30</f>
        <v>3</v>
      </c>
      <c r="AB42" s="376"/>
      <c r="AC42" s="479">
        <f>AE42+AM42</f>
        <v>90</v>
      </c>
      <c r="AD42" s="480"/>
      <c r="AE42" s="390">
        <f t="shared" si="1"/>
        <v>46</v>
      </c>
      <c r="AF42" s="391"/>
      <c r="AG42" s="334">
        <v>28</v>
      </c>
      <c r="AH42" s="335"/>
      <c r="AI42" s="334">
        <v>18</v>
      </c>
      <c r="AJ42" s="391"/>
      <c r="AK42" s="390"/>
      <c r="AL42" s="390"/>
      <c r="AM42" s="334">
        <v>44</v>
      </c>
      <c r="AN42" s="335"/>
      <c r="AO42" s="390">
        <v>2.5</v>
      </c>
      <c r="AP42" s="391"/>
      <c r="AQ42" s="462"/>
      <c r="AR42" s="463"/>
      <c r="AS42" s="464"/>
      <c r="AT42" s="465"/>
      <c r="AU42" s="462"/>
      <c r="AV42" s="463"/>
      <c r="AW42" s="464"/>
      <c r="AX42" s="465"/>
      <c r="AY42" s="462"/>
      <c r="AZ42" s="463"/>
      <c r="BA42" s="214"/>
      <c r="BB42" s="20"/>
      <c r="BC42" s="214"/>
      <c r="BD42" s="214"/>
      <c r="BF42" s="55"/>
      <c r="BG42" s="55"/>
      <c r="BH42" s="55"/>
    </row>
    <row r="43" spans="2:60" s="17" customFormat="1" ht="21" customHeight="1">
      <c r="B43" s="310" t="s">
        <v>141</v>
      </c>
      <c r="C43" s="311"/>
      <c r="D43" s="312"/>
      <c r="E43" s="511" t="s">
        <v>207</v>
      </c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3"/>
      <c r="S43" s="390"/>
      <c r="T43" s="391"/>
      <c r="U43" s="264"/>
      <c r="V43" s="304"/>
      <c r="W43" s="390"/>
      <c r="X43" s="391"/>
      <c r="Y43" s="334"/>
      <c r="Z43" s="335"/>
      <c r="AA43" s="461">
        <v>3</v>
      </c>
      <c r="AB43" s="376"/>
      <c r="AC43" s="305">
        <f>AA43*30</f>
        <v>90</v>
      </c>
      <c r="AD43" s="306"/>
      <c r="AE43" s="390"/>
      <c r="AF43" s="391"/>
      <c r="AG43" s="334"/>
      <c r="AH43" s="335"/>
      <c r="AI43" s="334"/>
      <c r="AJ43" s="391"/>
      <c r="AK43" s="390"/>
      <c r="AL43" s="391"/>
      <c r="AM43" s="334"/>
      <c r="AN43" s="335"/>
      <c r="AO43" s="390"/>
      <c r="AP43" s="391"/>
      <c r="AQ43" s="462"/>
      <c r="AR43" s="463"/>
      <c r="AS43" s="464"/>
      <c r="AT43" s="465"/>
      <c r="AU43" s="462"/>
      <c r="AV43" s="463"/>
      <c r="AW43" s="464"/>
      <c r="AX43" s="465"/>
      <c r="AY43" s="462"/>
      <c r="AZ43" s="463"/>
      <c r="BA43" s="218"/>
      <c r="BB43" s="218"/>
      <c r="BC43" s="218"/>
      <c r="BD43" s="218"/>
      <c r="BF43" s="55"/>
      <c r="BG43" s="55"/>
      <c r="BH43" s="55"/>
    </row>
    <row r="44" spans="2:60" s="126" customFormat="1" ht="20.25" customHeight="1">
      <c r="B44" s="310" t="s">
        <v>208</v>
      </c>
      <c r="C44" s="311"/>
      <c r="D44" s="312"/>
      <c r="E44" s="496" t="s">
        <v>215</v>
      </c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8"/>
      <c r="S44" s="246"/>
      <c r="T44" s="247"/>
      <c r="U44" s="264"/>
      <c r="V44" s="265"/>
      <c r="W44" s="246"/>
      <c r="X44" s="247"/>
      <c r="Y44" s="264"/>
      <c r="Z44" s="265"/>
      <c r="AA44" s="302">
        <v>9.5</v>
      </c>
      <c r="AB44" s="301"/>
      <c r="AC44" s="305">
        <f>AA44*30</f>
        <v>285</v>
      </c>
      <c r="AD44" s="306"/>
      <c r="AE44" s="246"/>
      <c r="AF44" s="247"/>
      <c r="AG44" s="264"/>
      <c r="AH44" s="265"/>
      <c r="AI44" s="264"/>
      <c r="AJ44" s="247"/>
      <c r="AK44" s="246"/>
      <c r="AL44" s="247"/>
      <c r="AM44" s="264"/>
      <c r="AN44" s="265"/>
      <c r="AO44" s="246"/>
      <c r="AP44" s="247"/>
      <c r="AQ44" s="264"/>
      <c r="AR44" s="265"/>
      <c r="AS44" s="246"/>
      <c r="AT44" s="247"/>
      <c r="AU44" s="264"/>
      <c r="AV44" s="265"/>
      <c r="AW44" s="246"/>
      <c r="AX44" s="247"/>
      <c r="AY44" s="264"/>
      <c r="AZ44" s="265"/>
      <c r="BA44" s="214"/>
      <c r="BB44" s="20"/>
      <c r="BC44" s="214"/>
      <c r="BD44" s="214"/>
      <c r="BF44" s="129"/>
      <c r="BG44" s="129"/>
      <c r="BH44" s="129"/>
    </row>
    <row r="45" spans="2:60" s="126" customFormat="1" ht="20.25" customHeight="1">
      <c r="B45" s="310" t="s">
        <v>209</v>
      </c>
      <c r="C45" s="311"/>
      <c r="D45" s="312"/>
      <c r="E45" s="496" t="s">
        <v>213</v>
      </c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8"/>
      <c r="S45" s="246"/>
      <c r="T45" s="247"/>
      <c r="U45" s="264">
        <v>3</v>
      </c>
      <c r="V45" s="265"/>
      <c r="W45" s="246"/>
      <c r="X45" s="247"/>
      <c r="Y45" s="264"/>
      <c r="Z45" s="265"/>
      <c r="AA45" s="302">
        <f>AC45/30</f>
        <v>2</v>
      </c>
      <c r="AB45" s="301"/>
      <c r="AC45" s="303">
        <f>AE45+AM45</f>
        <v>60</v>
      </c>
      <c r="AD45" s="304"/>
      <c r="AE45" s="246">
        <f>AG45+AI45+AK45</f>
        <v>36</v>
      </c>
      <c r="AF45" s="247"/>
      <c r="AG45" s="264">
        <v>18</v>
      </c>
      <c r="AH45" s="265"/>
      <c r="AI45" s="264"/>
      <c r="AJ45" s="247"/>
      <c r="AK45" s="246">
        <v>18</v>
      </c>
      <c r="AL45" s="247"/>
      <c r="AM45" s="264">
        <v>24</v>
      </c>
      <c r="AN45" s="265"/>
      <c r="AO45" s="246"/>
      <c r="AP45" s="247"/>
      <c r="AQ45" s="264"/>
      <c r="AR45" s="265"/>
      <c r="AS45" s="246">
        <v>2</v>
      </c>
      <c r="AT45" s="247"/>
      <c r="AU45" s="264"/>
      <c r="AV45" s="265"/>
      <c r="AW45" s="246"/>
      <c r="AX45" s="247"/>
      <c r="AY45" s="264"/>
      <c r="AZ45" s="265"/>
      <c r="BA45" s="214"/>
      <c r="BB45" s="20"/>
      <c r="BC45" s="214"/>
      <c r="BD45" s="214"/>
      <c r="BF45" s="129"/>
      <c r="BG45" s="129"/>
      <c r="BH45" s="129"/>
    </row>
    <row r="46" spans="2:60" s="17" customFormat="1" ht="20.25" customHeight="1">
      <c r="B46" s="310" t="s">
        <v>210</v>
      </c>
      <c r="C46" s="311"/>
      <c r="D46" s="312"/>
      <c r="E46" s="511" t="s">
        <v>214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3"/>
      <c r="S46" s="246"/>
      <c r="T46" s="247"/>
      <c r="U46" s="264"/>
      <c r="V46" s="265"/>
      <c r="W46" s="246"/>
      <c r="X46" s="247"/>
      <c r="Y46" s="264"/>
      <c r="Z46" s="265"/>
      <c r="AA46" s="461">
        <v>4</v>
      </c>
      <c r="AB46" s="376"/>
      <c r="AC46" s="305">
        <f>AA46*30</f>
        <v>120</v>
      </c>
      <c r="AD46" s="306"/>
      <c r="AE46" s="390"/>
      <c r="AF46" s="391"/>
      <c r="AG46" s="264"/>
      <c r="AH46" s="265"/>
      <c r="AI46" s="264"/>
      <c r="AJ46" s="247"/>
      <c r="AK46" s="246"/>
      <c r="AL46" s="247"/>
      <c r="AM46" s="264"/>
      <c r="AN46" s="265"/>
      <c r="AO46" s="246"/>
      <c r="AP46" s="247"/>
      <c r="AQ46" s="264"/>
      <c r="AR46" s="265"/>
      <c r="AS46" s="246"/>
      <c r="AT46" s="247"/>
      <c r="AU46" s="264"/>
      <c r="AV46" s="265"/>
      <c r="AW46" s="246"/>
      <c r="AX46" s="247"/>
      <c r="AY46" s="264"/>
      <c r="AZ46" s="265"/>
      <c r="BA46" s="214"/>
      <c r="BB46" s="20"/>
      <c r="BC46" s="214"/>
      <c r="BD46" s="214"/>
      <c r="BF46" s="55"/>
      <c r="BG46" s="55"/>
      <c r="BH46" s="55"/>
    </row>
    <row r="47" spans="2:60" s="17" customFormat="1" ht="20.25" customHeight="1">
      <c r="B47" s="310" t="s">
        <v>211</v>
      </c>
      <c r="C47" s="311"/>
      <c r="D47" s="312"/>
      <c r="E47" s="511" t="s">
        <v>212</v>
      </c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3"/>
      <c r="S47" s="246">
        <v>1</v>
      </c>
      <c r="T47" s="247"/>
      <c r="U47" s="264"/>
      <c r="V47" s="265"/>
      <c r="W47" s="246"/>
      <c r="X47" s="247"/>
      <c r="Y47" s="264"/>
      <c r="Z47" s="265"/>
      <c r="AA47" s="461">
        <f>AC47/30</f>
        <v>5</v>
      </c>
      <c r="AB47" s="376"/>
      <c r="AC47" s="479">
        <f>AE47+AM47</f>
        <v>150</v>
      </c>
      <c r="AD47" s="480"/>
      <c r="AE47" s="390">
        <f t="shared" si="1"/>
        <v>72</v>
      </c>
      <c r="AF47" s="391"/>
      <c r="AG47" s="264">
        <v>36</v>
      </c>
      <c r="AH47" s="265"/>
      <c r="AI47" s="264">
        <v>36</v>
      </c>
      <c r="AJ47" s="247"/>
      <c r="AK47" s="246"/>
      <c r="AL47" s="247"/>
      <c r="AM47" s="264">
        <v>78</v>
      </c>
      <c r="AN47" s="265"/>
      <c r="AO47" s="246">
        <v>4</v>
      </c>
      <c r="AP47" s="247"/>
      <c r="AQ47" s="264"/>
      <c r="AR47" s="265"/>
      <c r="AS47" s="246"/>
      <c r="AT47" s="247"/>
      <c r="AU47" s="264"/>
      <c r="AV47" s="265"/>
      <c r="AW47" s="246"/>
      <c r="AX47" s="247"/>
      <c r="AY47" s="264"/>
      <c r="AZ47" s="265"/>
      <c r="BA47" s="218"/>
      <c r="BB47" s="218"/>
      <c r="BC47" s="218"/>
      <c r="BD47" s="218"/>
      <c r="BF47" s="55"/>
      <c r="BG47" s="55"/>
      <c r="BH47" s="55"/>
    </row>
    <row r="48" spans="2:60" s="17" customFormat="1" ht="21" customHeight="1">
      <c r="B48" s="310" t="s">
        <v>142</v>
      </c>
      <c r="C48" s="311"/>
      <c r="D48" s="312"/>
      <c r="E48" s="511" t="s">
        <v>97</v>
      </c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3"/>
      <c r="S48" s="246">
        <v>3</v>
      </c>
      <c r="T48" s="247"/>
      <c r="U48" s="264">
        <v>2</v>
      </c>
      <c r="V48" s="265"/>
      <c r="W48" s="246"/>
      <c r="X48" s="247"/>
      <c r="Y48" s="264">
        <v>2</v>
      </c>
      <c r="Z48" s="265"/>
      <c r="AA48" s="302">
        <f>AC48/30</f>
        <v>10</v>
      </c>
      <c r="AB48" s="301"/>
      <c r="AC48" s="303">
        <f>AE48+AM48</f>
        <v>300</v>
      </c>
      <c r="AD48" s="304"/>
      <c r="AE48" s="246">
        <f t="shared" si="1"/>
        <v>144</v>
      </c>
      <c r="AF48" s="247"/>
      <c r="AG48" s="264">
        <v>72</v>
      </c>
      <c r="AH48" s="265"/>
      <c r="AI48" s="264">
        <v>36</v>
      </c>
      <c r="AJ48" s="247"/>
      <c r="AK48" s="246">
        <v>36</v>
      </c>
      <c r="AL48" s="247"/>
      <c r="AM48" s="264">
        <v>156</v>
      </c>
      <c r="AN48" s="265"/>
      <c r="AO48" s="246"/>
      <c r="AP48" s="247"/>
      <c r="AQ48" s="264">
        <v>4.5</v>
      </c>
      <c r="AR48" s="265"/>
      <c r="AS48" s="246">
        <v>3.5</v>
      </c>
      <c r="AT48" s="247"/>
      <c r="AU48" s="264"/>
      <c r="AV48" s="265"/>
      <c r="AW48" s="246"/>
      <c r="AX48" s="247"/>
      <c r="AY48" s="334"/>
      <c r="AZ48" s="335"/>
      <c r="BA48" s="214"/>
      <c r="BB48" s="20"/>
      <c r="BC48" s="214"/>
      <c r="BD48" s="214"/>
      <c r="BF48" s="55"/>
      <c r="BG48" s="55"/>
      <c r="BH48" s="55"/>
    </row>
    <row r="49" spans="2:60" s="58" customFormat="1" ht="18" customHeight="1" thickBot="1">
      <c r="B49" s="377" t="s">
        <v>1</v>
      </c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9"/>
      <c r="S49" s="453">
        <v>8</v>
      </c>
      <c r="T49" s="454"/>
      <c r="U49" s="337">
        <v>2</v>
      </c>
      <c r="V49" s="338"/>
      <c r="W49" s="461"/>
      <c r="X49" s="376"/>
      <c r="Y49" s="298">
        <v>1</v>
      </c>
      <c r="Z49" s="299"/>
      <c r="AA49" s="459">
        <f>SUM(AA40:AB48)</f>
        <v>64.5</v>
      </c>
      <c r="AB49" s="332"/>
      <c r="AC49" s="329">
        <f>SUM(AC40:AD48)</f>
        <v>1935</v>
      </c>
      <c r="AD49" s="330"/>
      <c r="AE49" s="331">
        <f>SUM(AE40:AF48)</f>
        <v>746</v>
      </c>
      <c r="AF49" s="329"/>
      <c r="AG49" s="329">
        <f>SUM(AG40:AH48)</f>
        <v>386</v>
      </c>
      <c r="AH49" s="330"/>
      <c r="AI49" s="331">
        <f>SUM(AI40:AJ48)</f>
        <v>270</v>
      </c>
      <c r="AJ49" s="329"/>
      <c r="AK49" s="331">
        <f>SUM(AK40:AL48)</f>
        <v>90</v>
      </c>
      <c r="AL49" s="329"/>
      <c r="AM49" s="329">
        <f>SUM(AM40:AN48)</f>
        <v>694</v>
      </c>
      <c r="AN49" s="330"/>
      <c r="AO49" s="446">
        <f>SUM(AO40:AP48)</f>
        <v>17</v>
      </c>
      <c r="AP49" s="447"/>
      <c r="AQ49" s="332">
        <f>SUM(AQ40:AR48)</f>
        <v>15</v>
      </c>
      <c r="AR49" s="333"/>
      <c r="AS49" s="469">
        <f>SUM(AS40:AT48)</f>
        <v>9.5</v>
      </c>
      <c r="AT49" s="332"/>
      <c r="AU49" s="446">
        <f>SUM(AU40:AV48)</f>
        <v>0</v>
      </c>
      <c r="AV49" s="468"/>
      <c r="AW49" s="446">
        <f>SUM(AW40:AX48)</f>
        <v>0</v>
      </c>
      <c r="AX49" s="447"/>
      <c r="AY49" s="332">
        <f>SUM(AY40:AZ48)</f>
        <v>0</v>
      </c>
      <c r="AZ49" s="333"/>
      <c r="BA49" s="218"/>
      <c r="BB49" s="218"/>
      <c r="BC49" s="218"/>
      <c r="BD49" s="218"/>
      <c r="BF49" s="59"/>
      <c r="BG49" s="59"/>
      <c r="BH49" s="59"/>
    </row>
    <row r="50" spans="1:60" s="131" customFormat="1" ht="21" customHeight="1" thickBot="1">
      <c r="A50" s="127"/>
      <c r="B50" s="222" t="s">
        <v>134</v>
      </c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4"/>
      <c r="BA50" s="214"/>
      <c r="BB50" s="20"/>
      <c r="BC50" s="214"/>
      <c r="BD50" s="214"/>
      <c r="BF50" s="132"/>
      <c r="BG50" s="132"/>
      <c r="BH50" s="132"/>
    </row>
    <row r="51" spans="2:60" s="17" customFormat="1" ht="18" customHeight="1">
      <c r="B51" s="310" t="s">
        <v>143</v>
      </c>
      <c r="C51" s="311"/>
      <c r="D51" s="312"/>
      <c r="E51" s="506" t="s">
        <v>98</v>
      </c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8"/>
      <c r="S51" s="460"/>
      <c r="T51" s="275"/>
      <c r="U51" s="256">
        <v>2</v>
      </c>
      <c r="V51" s="257"/>
      <c r="W51" s="460"/>
      <c r="X51" s="275"/>
      <c r="Y51" s="256"/>
      <c r="Z51" s="257"/>
      <c r="AA51" s="522">
        <f aca="true" t="shared" si="2" ref="AA51:AA56">AC51/30</f>
        <v>4</v>
      </c>
      <c r="AB51" s="523"/>
      <c r="AC51" s="524">
        <f>AE51+AM51</f>
        <v>120</v>
      </c>
      <c r="AD51" s="525"/>
      <c r="AE51" s="246">
        <f>AG51+AI51+AK51</f>
        <v>63</v>
      </c>
      <c r="AF51" s="247"/>
      <c r="AG51" s="256">
        <v>36</v>
      </c>
      <c r="AH51" s="257"/>
      <c r="AI51" s="256">
        <v>9</v>
      </c>
      <c r="AJ51" s="275"/>
      <c r="AK51" s="336">
        <v>18</v>
      </c>
      <c r="AL51" s="336"/>
      <c r="AM51" s="256">
        <v>57</v>
      </c>
      <c r="AN51" s="257"/>
      <c r="AO51" s="460"/>
      <c r="AP51" s="275"/>
      <c r="AQ51" s="466">
        <v>3.5</v>
      </c>
      <c r="AR51" s="467"/>
      <c r="AS51" s="460"/>
      <c r="AT51" s="275"/>
      <c r="AU51" s="256"/>
      <c r="AV51" s="257"/>
      <c r="AW51" s="460"/>
      <c r="AX51" s="275"/>
      <c r="AY51" s="256"/>
      <c r="AZ51" s="257"/>
      <c r="BA51" s="218"/>
      <c r="BB51" s="218"/>
      <c r="BC51" s="218"/>
      <c r="BD51" s="218"/>
      <c r="BF51" s="55"/>
      <c r="BG51" s="55"/>
      <c r="BH51" s="55"/>
    </row>
    <row r="52" spans="2:60" s="17" customFormat="1" ht="18" customHeight="1">
      <c r="B52" s="310" t="s">
        <v>144</v>
      </c>
      <c r="C52" s="311"/>
      <c r="D52" s="312"/>
      <c r="E52" s="326" t="s">
        <v>99</v>
      </c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8"/>
      <c r="S52" s="246">
        <v>3</v>
      </c>
      <c r="T52" s="247"/>
      <c r="U52" s="264"/>
      <c r="V52" s="265"/>
      <c r="W52" s="246"/>
      <c r="X52" s="247"/>
      <c r="Y52" s="264"/>
      <c r="Z52" s="265"/>
      <c r="AA52" s="302">
        <f t="shared" si="2"/>
        <v>5</v>
      </c>
      <c r="AB52" s="301"/>
      <c r="AC52" s="303">
        <f>AE52+AM52</f>
        <v>150</v>
      </c>
      <c r="AD52" s="304"/>
      <c r="AE52" s="246">
        <f>AG52+AI52+AK52</f>
        <v>63</v>
      </c>
      <c r="AF52" s="247"/>
      <c r="AG52" s="264">
        <v>36</v>
      </c>
      <c r="AH52" s="265"/>
      <c r="AI52" s="320">
        <v>9</v>
      </c>
      <c r="AJ52" s="325"/>
      <c r="AK52" s="246">
        <v>18</v>
      </c>
      <c r="AL52" s="246"/>
      <c r="AM52" s="264">
        <v>87</v>
      </c>
      <c r="AN52" s="265"/>
      <c r="AO52" s="246"/>
      <c r="AP52" s="247"/>
      <c r="AQ52" s="264"/>
      <c r="AR52" s="265"/>
      <c r="AS52" s="246">
        <v>3.5</v>
      </c>
      <c r="AT52" s="247"/>
      <c r="AU52" s="264"/>
      <c r="AV52" s="265"/>
      <c r="AW52" s="246"/>
      <c r="AX52" s="247"/>
      <c r="AY52" s="264"/>
      <c r="AZ52" s="265"/>
      <c r="BA52" s="214"/>
      <c r="BB52" s="20"/>
      <c r="BC52" s="214"/>
      <c r="BD52" s="214"/>
      <c r="BF52" s="55"/>
      <c r="BG52" s="55"/>
      <c r="BH52" s="55"/>
    </row>
    <row r="53" spans="2:60" s="17" customFormat="1" ht="18" customHeight="1">
      <c r="B53" s="310" t="s">
        <v>145</v>
      </c>
      <c r="C53" s="311"/>
      <c r="D53" s="312"/>
      <c r="E53" s="326" t="s">
        <v>216</v>
      </c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8"/>
      <c r="S53" s="246"/>
      <c r="T53" s="247"/>
      <c r="U53" s="264"/>
      <c r="V53" s="265"/>
      <c r="W53" s="246"/>
      <c r="X53" s="247"/>
      <c r="Y53" s="264"/>
      <c r="Z53" s="265"/>
      <c r="AA53" s="302">
        <v>5</v>
      </c>
      <c r="AB53" s="301"/>
      <c r="AC53" s="305">
        <f>AA53*30</f>
        <v>150</v>
      </c>
      <c r="AD53" s="306"/>
      <c r="AE53" s="246"/>
      <c r="AF53" s="247"/>
      <c r="AG53" s="264"/>
      <c r="AH53" s="265"/>
      <c r="AI53" s="264"/>
      <c r="AJ53" s="247"/>
      <c r="AK53" s="246"/>
      <c r="AL53" s="246"/>
      <c r="AM53" s="264"/>
      <c r="AN53" s="265"/>
      <c r="AO53" s="246"/>
      <c r="AP53" s="247"/>
      <c r="AQ53" s="264"/>
      <c r="AR53" s="265"/>
      <c r="AS53" s="246"/>
      <c r="AT53" s="247"/>
      <c r="AU53" s="264"/>
      <c r="AV53" s="265"/>
      <c r="AW53" s="246"/>
      <c r="AX53" s="247"/>
      <c r="AY53" s="264"/>
      <c r="AZ53" s="265"/>
      <c r="BA53" s="214"/>
      <c r="BB53" s="20"/>
      <c r="BC53" s="214"/>
      <c r="BD53" s="214"/>
      <c r="BF53" s="55"/>
      <c r="BG53" s="55"/>
      <c r="BH53" s="55"/>
    </row>
    <row r="54" spans="2:60" s="17" customFormat="1" ht="18" customHeight="1">
      <c r="B54" s="310" t="s">
        <v>146</v>
      </c>
      <c r="C54" s="311"/>
      <c r="D54" s="312"/>
      <c r="E54" s="326" t="s">
        <v>100</v>
      </c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8"/>
      <c r="S54" s="246">
        <v>3</v>
      </c>
      <c r="T54" s="247"/>
      <c r="U54" s="264">
        <v>4</v>
      </c>
      <c r="V54" s="265"/>
      <c r="W54" s="246">
        <v>4</v>
      </c>
      <c r="X54" s="247"/>
      <c r="Y54" s="264"/>
      <c r="Z54" s="265"/>
      <c r="AA54" s="322">
        <f t="shared" si="2"/>
        <v>8.5</v>
      </c>
      <c r="AB54" s="323"/>
      <c r="AC54" s="303">
        <f aca="true" t="shared" si="3" ref="AC54:AC61">AE54+AM54</f>
        <v>255</v>
      </c>
      <c r="AD54" s="304"/>
      <c r="AE54" s="246">
        <f aca="true" t="shared" si="4" ref="AE54:AE61">AG54+AI54+AK54</f>
        <v>99</v>
      </c>
      <c r="AF54" s="247"/>
      <c r="AG54" s="264">
        <v>63</v>
      </c>
      <c r="AH54" s="265"/>
      <c r="AI54" s="264">
        <v>18</v>
      </c>
      <c r="AJ54" s="247"/>
      <c r="AK54" s="246">
        <v>18</v>
      </c>
      <c r="AL54" s="246"/>
      <c r="AM54" s="264">
        <v>156</v>
      </c>
      <c r="AN54" s="265"/>
      <c r="AO54" s="246"/>
      <c r="AP54" s="247"/>
      <c r="AQ54" s="264"/>
      <c r="AR54" s="265"/>
      <c r="AS54" s="246">
        <v>3.5</v>
      </c>
      <c r="AT54" s="247"/>
      <c r="AU54" s="320">
        <v>2</v>
      </c>
      <c r="AV54" s="321"/>
      <c r="AW54" s="246"/>
      <c r="AX54" s="247"/>
      <c r="AY54" s="320"/>
      <c r="AZ54" s="321"/>
      <c r="BA54" s="214"/>
      <c r="BB54" s="20"/>
      <c r="BC54" s="214"/>
      <c r="BD54" s="214"/>
      <c r="BF54" s="55"/>
      <c r="BG54" s="55"/>
      <c r="BH54" s="55"/>
    </row>
    <row r="55" spans="2:60" s="17" customFormat="1" ht="42" customHeight="1">
      <c r="B55" s="310" t="s">
        <v>147</v>
      </c>
      <c r="C55" s="311"/>
      <c r="D55" s="312"/>
      <c r="E55" s="511" t="s">
        <v>101</v>
      </c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3"/>
      <c r="S55" s="302"/>
      <c r="T55" s="301"/>
      <c r="U55" s="264">
        <v>1</v>
      </c>
      <c r="V55" s="265"/>
      <c r="W55" s="246"/>
      <c r="X55" s="247"/>
      <c r="Y55" s="264"/>
      <c r="Z55" s="265"/>
      <c r="AA55" s="302">
        <f t="shared" si="2"/>
        <v>3.5</v>
      </c>
      <c r="AB55" s="301"/>
      <c r="AC55" s="303">
        <f t="shared" si="3"/>
        <v>105</v>
      </c>
      <c r="AD55" s="304"/>
      <c r="AE55" s="246">
        <f t="shared" si="4"/>
        <v>54</v>
      </c>
      <c r="AF55" s="247"/>
      <c r="AG55" s="264">
        <v>18</v>
      </c>
      <c r="AH55" s="265"/>
      <c r="AI55" s="264"/>
      <c r="AJ55" s="247"/>
      <c r="AK55" s="246">
        <v>36</v>
      </c>
      <c r="AL55" s="246"/>
      <c r="AM55" s="264">
        <v>51</v>
      </c>
      <c r="AN55" s="265"/>
      <c r="AO55" s="324">
        <v>3</v>
      </c>
      <c r="AP55" s="325"/>
      <c r="AQ55" s="264"/>
      <c r="AR55" s="265"/>
      <c r="AS55" s="246"/>
      <c r="AT55" s="247"/>
      <c r="AU55" s="264"/>
      <c r="AV55" s="265"/>
      <c r="AW55" s="324"/>
      <c r="AX55" s="325"/>
      <c r="AY55" s="264"/>
      <c r="AZ55" s="265"/>
      <c r="BA55" s="218"/>
      <c r="BB55" s="218"/>
      <c r="BC55" s="218"/>
      <c r="BD55" s="218"/>
      <c r="BF55" s="55"/>
      <c r="BG55" s="55"/>
      <c r="BH55" s="55"/>
    </row>
    <row r="56" spans="2:60" s="126" customFormat="1" ht="21" customHeight="1">
      <c r="B56" s="310" t="s">
        <v>148</v>
      </c>
      <c r="C56" s="311"/>
      <c r="D56" s="312"/>
      <c r="E56" s="313" t="s">
        <v>102</v>
      </c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5"/>
      <c r="S56" s="246">
        <v>2</v>
      </c>
      <c r="T56" s="247"/>
      <c r="U56" s="264">
        <v>3</v>
      </c>
      <c r="V56" s="265"/>
      <c r="W56" s="246"/>
      <c r="X56" s="247"/>
      <c r="Y56" s="264"/>
      <c r="Z56" s="265"/>
      <c r="AA56" s="302">
        <f t="shared" si="2"/>
        <v>8</v>
      </c>
      <c r="AB56" s="301"/>
      <c r="AC56" s="303">
        <f t="shared" si="3"/>
        <v>240</v>
      </c>
      <c r="AD56" s="304"/>
      <c r="AE56" s="246">
        <f t="shared" si="4"/>
        <v>126</v>
      </c>
      <c r="AF56" s="247"/>
      <c r="AG56" s="264">
        <v>72</v>
      </c>
      <c r="AH56" s="265"/>
      <c r="AI56" s="264">
        <v>36</v>
      </c>
      <c r="AJ56" s="247"/>
      <c r="AK56" s="246">
        <v>18</v>
      </c>
      <c r="AL56" s="246"/>
      <c r="AM56" s="264">
        <v>114</v>
      </c>
      <c r="AN56" s="265"/>
      <c r="AO56" s="246"/>
      <c r="AP56" s="247"/>
      <c r="AQ56" s="246">
        <v>3</v>
      </c>
      <c r="AR56" s="247"/>
      <c r="AS56" s="246">
        <v>4</v>
      </c>
      <c r="AT56" s="247"/>
      <c r="AU56" s="246"/>
      <c r="AV56" s="247"/>
      <c r="AW56" s="246"/>
      <c r="AX56" s="247"/>
      <c r="AY56" s="264"/>
      <c r="AZ56" s="265"/>
      <c r="BA56" s="214"/>
      <c r="BB56" s="20"/>
      <c r="BC56" s="214"/>
      <c r="BD56" s="214"/>
      <c r="BF56" s="129"/>
      <c r="BG56" s="129"/>
      <c r="BH56" s="129"/>
    </row>
    <row r="57" spans="2:60" s="126" customFormat="1" ht="21.75" customHeight="1">
      <c r="B57" s="310" t="s">
        <v>149</v>
      </c>
      <c r="C57" s="311"/>
      <c r="D57" s="312"/>
      <c r="E57" s="313" t="s">
        <v>103</v>
      </c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5"/>
      <c r="S57" s="246">
        <v>4</v>
      </c>
      <c r="T57" s="247"/>
      <c r="U57" s="264"/>
      <c r="V57" s="265"/>
      <c r="W57" s="246"/>
      <c r="X57" s="247"/>
      <c r="Y57" s="264"/>
      <c r="Z57" s="265"/>
      <c r="AA57" s="302">
        <f>AC57/30</f>
        <v>6</v>
      </c>
      <c r="AB57" s="301"/>
      <c r="AC57" s="303">
        <f>SUM(AE57,AM57)</f>
        <v>180</v>
      </c>
      <c r="AD57" s="304"/>
      <c r="AE57" s="246">
        <f>SUM(AG57,AI57,AK57)</f>
        <v>99</v>
      </c>
      <c r="AF57" s="247"/>
      <c r="AG57" s="264">
        <v>72</v>
      </c>
      <c r="AH57" s="265"/>
      <c r="AI57" s="264">
        <v>9</v>
      </c>
      <c r="AJ57" s="247"/>
      <c r="AK57" s="246">
        <v>18</v>
      </c>
      <c r="AL57" s="246"/>
      <c r="AM57" s="264">
        <v>81</v>
      </c>
      <c r="AN57" s="265"/>
      <c r="AO57" s="246"/>
      <c r="AP57" s="247"/>
      <c r="AQ57" s="264"/>
      <c r="AR57" s="265"/>
      <c r="AS57" s="246"/>
      <c r="AT57" s="247"/>
      <c r="AU57" s="246">
        <v>5.5</v>
      </c>
      <c r="AV57" s="247"/>
      <c r="AW57" s="246"/>
      <c r="AX57" s="247"/>
      <c r="AY57" s="246"/>
      <c r="AZ57" s="247"/>
      <c r="BA57" s="218"/>
      <c r="BB57" s="218"/>
      <c r="BC57" s="218"/>
      <c r="BD57" s="218"/>
      <c r="BF57" s="129"/>
      <c r="BG57" s="129"/>
      <c r="BH57" s="129"/>
    </row>
    <row r="58" spans="2:60" s="17" customFormat="1" ht="20.25" customHeight="1">
      <c r="B58" s="310" t="s">
        <v>150</v>
      </c>
      <c r="C58" s="311"/>
      <c r="D58" s="312"/>
      <c r="E58" s="326" t="s">
        <v>104</v>
      </c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8"/>
      <c r="S58" s="246">
        <v>5</v>
      </c>
      <c r="T58" s="247"/>
      <c r="U58" s="264"/>
      <c r="V58" s="265"/>
      <c r="W58" s="246"/>
      <c r="X58" s="247"/>
      <c r="Y58" s="264">
        <v>5</v>
      </c>
      <c r="Z58" s="265"/>
      <c r="AA58" s="322">
        <f>AC58/30</f>
        <v>7.5</v>
      </c>
      <c r="AB58" s="323"/>
      <c r="AC58" s="303">
        <f t="shared" si="3"/>
        <v>225</v>
      </c>
      <c r="AD58" s="304"/>
      <c r="AE58" s="246">
        <f t="shared" si="4"/>
        <v>99</v>
      </c>
      <c r="AF58" s="247"/>
      <c r="AG58" s="264">
        <v>54</v>
      </c>
      <c r="AH58" s="265"/>
      <c r="AI58" s="320">
        <v>9</v>
      </c>
      <c r="AJ58" s="325"/>
      <c r="AK58" s="246">
        <v>36</v>
      </c>
      <c r="AL58" s="246"/>
      <c r="AM58" s="264">
        <v>126</v>
      </c>
      <c r="AN58" s="265"/>
      <c r="AO58" s="246"/>
      <c r="AP58" s="247"/>
      <c r="AQ58" s="264"/>
      <c r="AR58" s="265"/>
      <c r="AS58" s="246"/>
      <c r="AT58" s="247"/>
      <c r="AU58" s="246"/>
      <c r="AV58" s="247"/>
      <c r="AW58" s="264">
        <v>5.5</v>
      </c>
      <c r="AX58" s="265"/>
      <c r="AY58" s="264"/>
      <c r="AZ58" s="265"/>
      <c r="BA58" s="214"/>
      <c r="BB58" s="20"/>
      <c r="BC58" s="214"/>
      <c r="BD58" s="214"/>
      <c r="BF58" s="55"/>
      <c r="BG58" s="55"/>
      <c r="BH58" s="55"/>
    </row>
    <row r="59" spans="2:60" s="194" customFormat="1" ht="18.75" customHeight="1">
      <c r="B59" s="361" t="s">
        <v>151</v>
      </c>
      <c r="C59" s="362"/>
      <c r="D59" s="363"/>
      <c r="E59" s="344" t="s">
        <v>105</v>
      </c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6"/>
      <c r="S59" s="324"/>
      <c r="T59" s="325"/>
      <c r="U59" s="320">
        <v>6</v>
      </c>
      <c r="V59" s="321"/>
      <c r="W59" s="324"/>
      <c r="X59" s="325"/>
      <c r="Y59" s="320"/>
      <c r="Z59" s="321"/>
      <c r="AA59" s="322">
        <f>AC59/30</f>
        <v>3</v>
      </c>
      <c r="AB59" s="323"/>
      <c r="AC59" s="514">
        <f t="shared" si="3"/>
        <v>90</v>
      </c>
      <c r="AD59" s="515"/>
      <c r="AE59" s="324">
        <f>AG59+AI59+AK59</f>
        <v>45</v>
      </c>
      <c r="AF59" s="325"/>
      <c r="AG59" s="320">
        <v>27</v>
      </c>
      <c r="AH59" s="321"/>
      <c r="AI59" s="320"/>
      <c r="AJ59" s="325"/>
      <c r="AK59" s="324">
        <v>18</v>
      </c>
      <c r="AL59" s="324"/>
      <c r="AM59" s="320">
        <v>45</v>
      </c>
      <c r="AN59" s="321"/>
      <c r="AO59" s="324"/>
      <c r="AP59" s="325"/>
      <c r="AQ59" s="320"/>
      <c r="AR59" s="321"/>
      <c r="AS59" s="320"/>
      <c r="AT59" s="321"/>
      <c r="AU59" s="320"/>
      <c r="AV59" s="321"/>
      <c r="AW59" s="324"/>
      <c r="AX59" s="325"/>
      <c r="AY59" s="320">
        <v>5</v>
      </c>
      <c r="AZ59" s="321"/>
      <c r="BA59" s="218"/>
      <c r="BB59" s="218"/>
      <c r="BC59" s="218"/>
      <c r="BD59" s="218"/>
      <c r="BF59" s="195"/>
      <c r="BG59" s="195"/>
      <c r="BH59" s="195"/>
    </row>
    <row r="60" spans="2:60" s="17" customFormat="1" ht="18.75" customHeight="1">
      <c r="B60" s="310" t="s">
        <v>152</v>
      </c>
      <c r="C60" s="311"/>
      <c r="D60" s="312"/>
      <c r="E60" s="326" t="s">
        <v>106</v>
      </c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8"/>
      <c r="S60" s="246">
        <v>5</v>
      </c>
      <c r="T60" s="247"/>
      <c r="U60" s="264"/>
      <c r="V60" s="265"/>
      <c r="W60" s="246"/>
      <c r="X60" s="247"/>
      <c r="Y60" s="264"/>
      <c r="Z60" s="265"/>
      <c r="AA60" s="322">
        <f>AC60/30</f>
        <v>5</v>
      </c>
      <c r="AB60" s="323"/>
      <c r="AC60" s="303">
        <f t="shared" si="3"/>
        <v>150</v>
      </c>
      <c r="AD60" s="304"/>
      <c r="AE60" s="246">
        <f>AG60+AI60+AK60</f>
        <v>81</v>
      </c>
      <c r="AF60" s="247"/>
      <c r="AG60" s="264">
        <v>63</v>
      </c>
      <c r="AH60" s="265"/>
      <c r="AI60" s="264"/>
      <c r="AJ60" s="247"/>
      <c r="AK60" s="246">
        <v>18</v>
      </c>
      <c r="AL60" s="246"/>
      <c r="AM60" s="320">
        <v>69</v>
      </c>
      <c r="AN60" s="321"/>
      <c r="AO60" s="246"/>
      <c r="AP60" s="247"/>
      <c r="AQ60" s="264"/>
      <c r="AR60" s="265"/>
      <c r="AS60" s="246"/>
      <c r="AT60" s="247"/>
      <c r="AU60" s="264"/>
      <c r="AV60" s="265"/>
      <c r="AW60" s="247">
        <v>4.5</v>
      </c>
      <c r="AX60" s="294"/>
      <c r="AY60" s="264"/>
      <c r="AZ60" s="265"/>
      <c r="BA60" s="214"/>
      <c r="BB60" s="20"/>
      <c r="BC60" s="214"/>
      <c r="BD60" s="214"/>
      <c r="BF60" s="55"/>
      <c r="BG60" s="55"/>
      <c r="BH60" s="55"/>
    </row>
    <row r="61" spans="2:60" s="17" customFormat="1" ht="22.5" customHeight="1" thickBot="1">
      <c r="B61" s="310" t="s">
        <v>153</v>
      </c>
      <c r="C61" s="311"/>
      <c r="D61" s="312"/>
      <c r="E61" s="326" t="s">
        <v>107</v>
      </c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8"/>
      <c r="S61" s="246">
        <v>6</v>
      </c>
      <c r="T61" s="247"/>
      <c r="U61" s="264"/>
      <c r="V61" s="265"/>
      <c r="W61" s="246"/>
      <c r="X61" s="247"/>
      <c r="Y61" s="264" t="s">
        <v>116</v>
      </c>
      <c r="Z61" s="265"/>
      <c r="AA61" s="322">
        <f>AC61/30</f>
        <v>4</v>
      </c>
      <c r="AB61" s="323"/>
      <c r="AC61" s="303">
        <f t="shared" si="3"/>
        <v>120</v>
      </c>
      <c r="AD61" s="304"/>
      <c r="AE61" s="267">
        <f t="shared" si="4"/>
        <v>54</v>
      </c>
      <c r="AF61" s="268"/>
      <c r="AG61" s="316">
        <v>36</v>
      </c>
      <c r="AH61" s="317"/>
      <c r="AI61" s="316"/>
      <c r="AJ61" s="268"/>
      <c r="AK61" s="267">
        <v>18</v>
      </c>
      <c r="AL61" s="268"/>
      <c r="AM61" s="316">
        <v>66</v>
      </c>
      <c r="AN61" s="317"/>
      <c r="AO61" s="267"/>
      <c r="AP61" s="268"/>
      <c r="AQ61" s="316"/>
      <c r="AR61" s="317"/>
      <c r="AS61" s="267"/>
      <c r="AT61" s="268"/>
      <c r="AU61" s="316"/>
      <c r="AV61" s="317"/>
      <c r="AW61" s="267"/>
      <c r="AX61" s="268"/>
      <c r="AY61" s="316">
        <v>6</v>
      </c>
      <c r="AZ61" s="317"/>
      <c r="BA61" s="214"/>
      <c r="BB61" s="20"/>
      <c r="BC61" s="214"/>
      <c r="BD61" s="214"/>
      <c r="BF61" s="55"/>
      <c r="BG61" s="55"/>
      <c r="BH61" s="55"/>
    </row>
    <row r="62" spans="1:60" s="126" customFormat="1" ht="18" customHeight="1">
      <c r="A62" s="130"/>
      <c r="B62" s="355" t="s">
        <v>154</v>
      </c>
      <c r="C62" s="356"/>
      <c r="D62" s="357"/>
      <c r="E62" s="500" t="s">
        <v>217</v>
      </c>
      <c r="F62" s="501"/>
      <c r="G62" s="501"/>
      <c r="H62" s="501"/>
      <c r="I62" s="501"/>
      <c r="J62" s="501"/>
      <c r="K62" s="501"/>
      <c r="L62" s="501"/>
      <c r="M62" s="501"/>
      <c r="N62" s="501"/>
      <c r="O62" s="501"/>
      <c r="P62" s="501"/>
      <c r="Q62" s="501"/>
      <c r="R62" s="502"/>
      <c r="S62" s="475"/>
      <c r="T62" s="476"/>
      <c r="U62" s="477"/>
      <c r="V62" s="478"/>
      <c r="W62" s="475"/>
      <c r="X62" s="476"/>
      <c r="Y62" s="477"/>
      <c r="Z62" s="478"/>
      <c r="AA62" s="655">
        <v>4</v>
      </c>
      <c r="AB62" s="656"/>
      <c r="AC62" s="388">
        <f>AA62*30</f>
        <v>120</v>
      </c>
      <c r="AD62" s="389"/>
      <c r="AE62" s="307"/>
      <c r="AF62" s="308"/>
      <c r="AG62" s="264"/>
      <c r="AH62" s="265"/>
      <c r="AI62" s="294"/>
      <c r="AJ62" s="294"/>
      <c r="AK62" s="294"/>
      <c r="AL62" s="309"/>
      <c r="AM62" s="269"/>
      <c r="AN62" s="270"/>
      <c r="AO62" s="292"/>
      <c r="AP62" s="247"/>
      <c r="AQ62" s="246"/>
      <c r="AR62" s="265"/>
      <c r="AS62" s="292"/>
      <c r="AT62" s="247"/>
      <c r="AU62" s="246"/>
      <c r="AV62" s="265"/>
      <c r="AW62" s="292"/>
      <c r="AX62" s="247"/>
      <c r="AY62" s="246"/>
      <c r="AZ62" s="265"/>
      <c r="BA62" s="214"/>
      <c r="BB62" s="20"/>
      <c r="BC62" s="214"/>
      <c r="BD62" s="214"/>
      <c r="BE62" s="276"/>
      <c r="BF62" s="276"/>
      <c r="BG62" s="277"/>
      <c r="BH62" s="277"/>
    </row>
    <row r="63" spans="1:60" s="126" customFormat="1" ht="18" customHeight="1">
      <c r="A63" s="130"/>
      <c r="B63" s="310" t="s">
        <v>155</v>
      </c>
      <c r="C63" s="311"/>
      <c r="D63" s="312"/>
      <c r="E63" s="313" t="s">
        <v>218</v>
      </c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5"/>
      <c r="S63" s="292"/>
      <c r="T63" s="247"/>
      <c r="U63" s="264"/>
      <c r="V63" s="265"/>
      <c r="W63" s="292"/>
      <c r="X63" s="247"/>
      <c r="Y63" s="264"/>
      <c r="Z63" s="265"/>
      <c r="AA63" s="300">
        <v>4</v>
      </c>
      <c r="AB63" s="301"/>
      <c r="AC63" s="305">
        <f>AA63*30</f>
        <v>120</v>
      </c>
      <c r="AD63" s="306"/>
      <c r="AE63" s="307"/>
      <c r="AF63" s="308"/>
      <c r="AG63" s="264"/>
      <c r="AH63" s="265"/>
      <c r="AI63" s="294"/>
      <c r="AJ63" s="294"/>
      <c r="AK63" s="294"/>
      <c r="AL63" s="309"/>
      <c r="AM63" s="269"/>
      <c r="AN63" s="270"/>
      <c r="AO63" s="292"/>
      <c r="AP63" s="247"/>
      <c r="AQ63" s="246"/>
      <c r="AR63" s="265"/>
      <c r="AS63" s="292"/>
      <c r="AT63" s="247"/>
      <c r="AU63" s="246"/>
      <c r="AV63" s="265"/>
      <c r="AW63" s="292"/>
      <c r="AX63" s="247"/>
      <c r="AY63" s="246"/>
      <c r="AZ63" s="265"/>
      <c r="BA63" s="218"/>
      <c r="BB63" s="218"/>
      <c r="BC63" s="218"/>
      <c r="BD63" s="218"/>
      <c r="BE63" s="276"/>
      <c r="BF63" s="276"/>
      <c r="BG63" s="277"/>
      <c r="BH63" s="277"/>
    </row>
    <row r="64" spans="2:60" s="17" customFormat="1" ht="18" customHeight="1" thickBot="1">
      <c r="B64" s="310" t="s">
        <v>156</v>
      </c>
      <c r="C64" s="311"/>
      <c r="D64" s="312"/>
      <c r="E64" s="503" t="s">
        <v>128</v>
      </c>
      <c r="F64" s="504"/>
      <c r="G64" s="504"/>
      <c r="H64" s="504"/>
      <c r="I64" s="504"/>
      <c r="J64" s="504"/>
      <c r="K64" s="504"/>
      <c r="L64" s="504"/>
      <c r="M64" s="504"/>
      <c r="N64" s="504"/>
      <c r="O64" s="504"/>
      <c r="P64" s="504"/>
      <c r="Q64" s="504"/>
      <c r="R64" s="505"/>
      <c r="S64" s="246"/>
      <c r="T64" s="247"/>
      <c r="U64" s="264">
        <v>5</v>
      </c>
      <c r="V64" s="265"/>
      <c r="W64" s="246"/>
      <c r="X64" s="247"/>
      <c r="Y64" s="264"/>
      <c r="Z64" s="265"/>
      <c r="AA64" s="302">
        <f>AC64/30</f>
        <v>4</v>
      </c>
      <c r="AB64" s="301"/>
      <c r="AC64" s="303">
        <f>AE64+AM64</f>
        <v>120</v>
      </c>
      <c r="AD64" s="304"/>
      <c r="AE64" s="246">
        <f>AG64+AI64+AK64</f>
        <v>72</v>
      </c>
      <c r="AF64" s="247"/>
      <c r="AG64" s="264">
        <v>36</v>
      </c>
      <c r="AH64" s="265"/>
      <c r="AI64" s="264">
        <v>36</v>
      </c>
      <c r="AJ64" s="247"/>
      <c r="AK64" s="246"/>
      <c r="AL64" s="247"/>
      <c r="AM64" s="264">
        <v>48</v>
      </c>
      <c r="AN64" s="265"/>
      <c r="AO64" s="246">
        <v>4</v>
      </c>
      <c r="AP64" s="247"/>
      <c r="AQ64" s="264"/>
      <c r="AR64" s="265"/>
      <c r="AS64" s="246"/>
      <c r="AT64" s="247"/>
      <c r="AU64" s="264"/>
      <c r="AV64" s="265"/>
      <c r="AW64" s="246"/>
      <c r="AX64" s="247"/>
      <c r="AY64" s="264"/>
      <c r="AZ64" s="265"/>
      <c r="BA64" s="214"/>
      <c r="BB64" s="20"/>
      <c r="BC64" s="214"/>
      <c r="BD64" s="214"/>
      <c r="BF64" s="55"/>
      <c r="BG64" s="55"/>
      <c r="BH64" s="55"/>
    </row>
    <row r="65" spans="2:60" s="17" customFormat="1" ht="18" customHeight="1" thickBot="1">
      <c r="B65" s="658"/>
      <c r="C65" s="659"/>
      <c r="D65" s="660"/>
      <c r="E65" s="367" t="s">
        <v>1</v>
      </c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9"/>
      <c r="S65" s="470">
        <v>7</v>
      </c>
      <c r="T65" s="471"/>
      <c r="U65" s="449">
        <v>6</v>
      </c>
      <c r="V65" s="450"/>
      <c r="W65" s="451">
        <v>1</v>
      </c>
      <c r="X65" s="452"/>
      <c r="Y65" s="244">
        <v>1</v>
      </c>
      <c r="Z65" s="245"/>
      <c r="AA65" s="318">
        <f>SUM(AA51:AB64)</f>
        <v>71.5</v>
      </c>
      <c r="AB65" s="319"/>
      <c r="AC65" s="244">
        <f>SUM(AC51:AD64)</f>
        <v>2145</v>
      </c>
      <c r="AD65" s="245"/>
      <c r="AE65" s="266">
        <f>SUM(AE51:AF64)</f>
        <v>855</v>
      </c>
      <c r="AF65" s="455"/>
      <c r="AG65" s="244">
        <f>SUM(AG51:AH64)</f>
        <v>513</v>
      </c>
      <c r="AH65" s="245"/>
      <c r="AI65" s="266">
        <f>SUM(AI51:AJ64)</f>
        <v>126</v>
      </c>
      <c r="AJ65" s="245"/>
      <c r="AK65" s="266">
        <f>SUM(AK51:AL64)</f>
        <v>216</v>
      </c>
      <c r="AL65" s="455"/>
      <c r="AM65" s="244">
        <f>SUM(AM51:AN64)</f>
        <v>900</v>
      </c>
      <c r="AN65" s="245"/>
      <c r="AO65" s="318">
        <f>SUM(AO51:AP64)</f>
        <v>7</v>
      </c>
      <c r="AP65" s="319"/>
      <c r="AQ65" s="280">
        <f>SUM(AQ51:AR64)</f>
        <v>6.5</v>
      </c>
      <c r="AR65" s="281"/>
      <c r="AS65" s="318">
        <f>SUM(AS51:AT64)</f>
        <v>11</v>
      </c>
      <c r="AT65" s="319"/>
      <c r="AU65" s="280">
        <f>SUM(AU51:AV64)</f>
        <v>7.5</v>
      </c>
      <c r="AV65" s="281"/>
      <c r="AW65" s="318">
        <f>SUM(AW51:AX64)</f>
        <v>10</v>
      </c>
      <c r="AX65" s="319"/>
      <c r="AY65" s="280">
        <f>SUM(AY51:AZ64)</f>
        <v>11</v>
      </c>
      <c r="AZ65" s="281"/>
      <c r="BA65" s="218"/>
      <c r="BB65" s="218"/>
      <c r="BC65" s="218"/>
      <c r="BD65" s="218"/>
      <c r="BF65" s="55"/>
      <c r="BG65" s="55"/>
      <c r="BH65" s="55"/>
    </row>
    <row r="66" spans="1:60" s="131" customFormat="1" ht="24" customHeight="1" thickBot="1">
      <c r="A66" s="127"/>
      <c r="B66" s="222" t="s">
        <v>135</v>
      </c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4"/>
      <c r="BA66" s="214"/>
      <c r="BB66" s="20"/>
      <c r="BC66" s="214"/>
      <c r="BD66" s="214"/>
      <c r="BF66" s="132"/>
      <c r="BG66" s="132"/>
      <c r="BH66" s="132"/>
    </row>
    <row r="67" spans="1:60" s="126" customFormat="1" ht="18" customHeight="1">
      <c r="A67" s="130"/>
      <c r="B67" s="484" t="s">
        <v>157</v>
      </c>
      <c r="C67" s="485"/>
      <c r="D67" s="486"/>
      <c r="E67" s="671" t="s">
        <v>219</v>
      </c>
      <c r="F67" s="672"/>
      <c r="G67" s="672"/>
      <c r="H67" s="672"/>
      <c r="I67" s="672"/>
      <c r="J67" s="672"/>
      <c r="K67" s="672"/>
      <c r="L67" s="672"/>
      <c r="M67" s="672"/>
      <c r="N67" s="672"/>
      <c r="O67" s="672"/>
      <c r="P67" s="672"/>
      <c r="Q67" s="672"/>
      <c r="R67" s="673"/>
      <c r="S67" s="274"/>
      <c r="T67" s="275"/>
      <c r="U67" s="256"/>
      <c r="V67" s="257"/>
      <c r="W67" s="274"/>
      <c r="X67" s="275"/>
      <c r="Y67" s="256"/>
      <c r="Z67" s="257"/>
      <c r="AA67" s="492">
        <v>2</v>
      </c>
      <c r="AB67" s="493"/>
      <c r="AC67" s="653">
        <f>AA67*30</f>
        <v>60</v>
      </c>
      <c r="AD67" s="486"/>
      <c r="AE67" s="526"/>
      <c r="AF67" s="654"/>
      <c r="AG67" s="256"/>
      <c r="AH67" s="257"/>
      <c r="AI67" s="274"/>
      <c r="AJ67" s="275"/>
      <c r="AK67" s="256"/>
      <c r="AL67" s="257"/>
      <c r="AM67" s="526"/>
      <c r="AN67" s="527"/>
      <c r="AO67" s="274"/>
      <c r="AP67" s="275"/>
      <c r="AQ67" s="256"/>
      <c r="AR67" s="257"/>
      <c r="AS67" s="274"/>
      <c r="AT67" s="275"/>
      <c r="AU67" s="256"/>
      <c r="AV67" s="257"/>
      <c r="AW67" s="274"/>
      <c r="AX67" s="275"/>
      <c r="AY67" s="256"/>
      <c r="AZ67" s="257"/>
      <c r="BA67" s="218"/>
      <c r="BB67" s="218"/>
      <c r="BC67" s="218"/>
      <c r="BD67" s="218"/>
      <c r="BE67" s="134"/>
      <c r="BF67" s="134"/>
      <c r="BG67" s="128"/>
      <c r="BH67" s="128"/>
    </row>
    <row r="68" spans="1:60" s="126" customFormat="1" ht="18" customHeight="1" thickBot="1">
      <c r="A68" s="127"/>
      <c r="B68" s="377" t="s">
        <v>1</v>
      </c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9"/>
      <c r="S68" s="254"/>
      <c r="T68" s="255"/>
      <c r="U68" s="242"/>
      <c r="V68" s="243"/>
      <c r="W68" s="254"/>
      <c r="X68" s="255"/>
      <c r="Y68" s="242"/>
      <c r="Z68" s="243"/>
      <c r="AA68" s="262">
        <f>SUM(AA67:AB67)</f>
        <v>2</v>
      </c>
      <c r="AB68" s="263"/>
      <c r="AC68" s="252">
        <f>SUM(AC67:AD67)</f>
        <v>60</v>
      </c>
      <c r="AD68" s="253"/>
      <c r="AE68" s="254">
        <f>SUM(AE67:AF67)</f>
        <v>0</v>
      </c>
      <c r="AF68" s="255"/>
      <c r="AG68" s="242">
        <f>SUM(AG67:AH67)</f>
        <v>0</v>
      </c>
      <c r="AH68" s="243"/>
      <c r="AI68" s="254">
        <f>SUM(AI67:AJ67)</f>
        <v>0</v>
      </c>
      <c r="AJ68" s="255"/>
      <c r="AK68" s="242">
        <f>SUM(AK67:AL67)</f>
        <v>0</v>
      </c>
      <c r="AL68" s="243"/>
      <c r="AM68" s="254">
        <f>SUM(AM67:AN67)</f>
        <v>0</v>
      </c>
      <c r="AN68" s="243"/>
      <c r="AO68" s="254">
        <f>SUM(AO67:AP67)</f>
        <v>0</v>
      </c>
      <c r="AP68" s="255"/>
      <c r="AQ68" s="242">
        <f>SUM(AQ67:AR67)</f>
        <v>0</v>
      </c>
      <c r="AR68" s="243"/>
      <c r="AS68" s="254">
        <f>SUM(AS67:AT67)</f>
        <v>0</v>
      </c>
      <c r="AT68" s="255"/>
      <c r="AU68" s="242">
        <f>SUM(AU67:AV67)</f>
        <v>0</v>
      </c>
      <c r="AV68" s="243"/>
      <c r="AW68" s="254">
        <f>SUM(AW67:AX67)</f>
        <v>0</v>
      </c>
      <c r="AX68" s="255"/>
      <c r="AY68" s="242">
        <f>SUM(AY67:AZ67)</f>
        <v>0</v>
      </c>
      <c r="AZ68" s="243"/>
      <c r="BA68" s="214"/>
      <c r="BB68" s="20"/>
      <c r="BC68" s="214"/>
      <c r="BD68" s="214"/>
      <c r="BE68" s="134"/>
      <c r="BF68" s="134"/>
      <c r="BG68" s="128"/>
      <c r="BH68" s="128"/>
    </row>
    <row r="69" spans="1:60" s="131" customFormat="1" ht="21" customHeight="1" thickBot="1">
      <c r="A69" s="127"/>
      <c r="B69" s="222" t="s">
        <v>235</v>
      </c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4"/>
      <c r="BA69" s="214"/>
      <c r="BB69" s="20"/>
      <c r="BC69" s="214"/>
      <c r="BD69" s="214"/>
      <c r="BF69" s="132"/>
      <c r="BG69" s="132"/>
      <c r="BH69" s="132"/>
    </row>
    <row r="70" spans="1:60" s="126" customFormat="1" ht="18" customHeight="1">
      <c r="A70" s="130"/>
      <c r="B70" s="484" t="s">
        <v>158</v>
      </c>
      <c r="C70" s="485"/>
      <c r="D70" s="486"/>
      <c r="E70" s="671" t="s">
        <v>220</v>
      </c>
      <c r="F70" s="672"/>
      <c r="G70" s="672"/>
      <c r="H70" s="672"/>
      <c r="I70" s="672"/>
      <c r="J70" s="672"/>
      <c r="K70" s="672"/>
      <c r="L70" s="672"/>
      <c r="M70" s="672"/>
      <c r="N70" s="672"/>
      <c r="O70" s="672"/>
      <c r="P70" s="672"/>
      <c r="Q70" s="672"/>
      <c r="R70" s="673"/>
      <c r="S70" s="475"/>
      <c r="T70" s="476"/>
      <c r="U70" s="477"/>
      <c r="V70" s="478"/>
      <c r="W70" s="475"/>
      <c r="X70" s="476"/>
      <c r="Y70" s="477"/>
      <c r="Z70" s="478"/>
      <c r="AA70" s="674">
        <v>2</v>
      </c>
      <c r="AB70" s="675"/>
      <c r="AC70" s="388">
        <f aca="true" t="shared" si="5" ref="AC70:AC78">AA70*30</f>
        <v>60</v>
      </c>
      <c r="AD70" s="389"/>
      <c r="AE70" s="676"/>
      <c r="AF70" s="677"/>
      <c r="AG70" s="477"/>
      <c r="AH70" s="478"/>
      <c r="AI70" s="678"/>
      <c r="AJ70" s="678"/>
      <c r="AK70" s="678"/>
      <c r="AL70" s="679"/>
      <c r="AM70" s="680"/>
      <c r="AN70" s="681"/>
      <c r="AO70" s="475"/>
      <c r="AP70" s="476"/>
      <c r="AQ70" s="652"/>
      <c r="AR70" s="478"/>
      <c r="AS70" s="475"/>
      <c r="AT70" s="476"/>
      <c r="AU70" s="652"/>
      <c r="AV70" s="478"/>
      <c r="AW70" s="475"/>
      <c r="AX70" s="476"/>
      <c r="AY70" s="652"/>
      <c r="AZ70" s="478"/>
      <c r="BA70" s="214"/>
      <c r="BB70" s="20"/>
      <c r="BC70" s="214"/>
      <c r="BD70" s="214"/>
      <c r="BE70" s="134"/>
      <c r="BF70" s="134"/>
      <c r="BG70" s="128"/>
      <c r="BH70" s="128"/>
    </row>
    <row r="71" spans="1:60" s="126" customFormat="1" ht="23.25" customHeight="1">
      <c r="A71" s="130"/>
      <c r="B71" s="310" t="s">
        <v>159</v>
      </c>
      <c r="C71" s="311"/>
      <c r="D71" s="312"/>
      <c r="E71" s="313" t="s">
        <v>221</v>
      </c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5"/>
      <c r="S71" s="292"/>
      <c r="T71" s="247"/>
      <c r="U71" s="264"/>
      <c r="V71" s="265"/>
      <c r="W71" s="292"/>
      <c r="X71" s="247"/>
      <c r="Y71" s="264"/>
      <c r="Z71" s="265"/>
      <c r="AA71" s="682">
        <v>2</v>
      </c>
      <c r="AB71" s="683"/>
      <c r="AC71" s="305">
        <f t="shared" si="5"/>
        <v>60</v>
      </c>
      <c r="AD71" s="306"/>
      <c r="AE71" s="307"/>
      <c r="AF71" s="308"/>
      <c r="AG71" s="264"/>
      <c r="AH71" s="265"/>
      <c r="AI71" s="294"/>
      <c r="AJ71" s="294"/>
      <c r="AK71" s="294"/>
      <c r="AL71" s="309"/>
      <c r="AM71" s="269"/>
      <c r="AN71" s="270"/>
      <c r="AO71" s="292"/>
      <c r="AP71" s="247"/>
      <c r="AQ71" s="246"/>
      <c r="AR71" s="265"/>
      <c r="AS71" s="292"/>
      <c r="AT71" s="247"/>
      <c r="AU71" s="246"/>
      <c r="AV71" s="265"/>
      <c r="AW71" s="292"/>
      <c r="AX71" s="247"/>
      <c r="AY71" s="246"/>
      <c r="AZ71" s="265"/>
      <c r="BA71" s="218"/>
      <c r="BB71" s="218"/>
      <c r="BC71" s="218"/>
      <c r="BD71" s="218"/>
      <c r="BE71" s="134"/>
      <c r="BF71" s="134"/>
      <c r="BG71" s="128"/>
      <c r="BH71" s="128"/>
    </row>
    <row r="72" spans="1:60" s="126" customFormat="1" ht="23.25" customHeight="1">
      <c r="A72" s="130"/>
      <c r="B72" s="310" t="s">
        <v>160</v>
      </c>
      <c r="C72" s="311"/>
      <c r="D72" s="312"/>
      <c r="E72" s="313" t="s">
        <v>222</v>
      </c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5"/>
      <c r="S72" s="292"/>
      <c r="T72" s="247"/>
      <c r="U72" s="264"/>
      <c r="V72" s="265"/>
      <c r="W72" s="292"/>
      <c r="X72" s="247"/>
      <c r="Y72" s="264"/>
      <c r="Z72" s="265"/>
      <c r="AA72" s="682">
        <v>2</v>
      </c>
      <c r="AB72" s="683"/>
      <c r="AC72" s="305">
        <f t="shared" si="5"/>
        <v>60</v>
      </c>
      <c r="AD72" s="306"/>
      <c r="AE72" s="307"/>
      <c r="AF72" s="308"/>
      <c r="AG72" s="264"/>
      <c r="AH72" s="265"/>
      <c r="AI72" s="294"/>
      <c r="AJ72" s="294"/>
      <c r="AK72" s="294"/>
      <c r="AL72" s="309"/>
      <c r="AM72" s="269"/>
      <c r="AN72" s="270"/>
      <c r="AO72" s="292"/>
      <c r="AP72" s="247"/>
      <c r="AQ72" s="246"/>
      <c r="AR72" s="265"/>
      <c r="AS72" s="292"/>
      <c r="AT72" s="247"/>
      <c r="AU72" s="246"/>
      <c r="AV72" s="265"/>
      <c r="AW72" s="292"/>
      <c r="AX72" s="247"/>
      <c r="AY72" s="246"/>
      <c r="AZ72" s="265"/>
      <c r="BA72" s="214"/>
      <c r="BB72" s="20"/>
      <c r="BC72" s="214"/>
      <c r="BD72" s="214"/>
      <c r="BE72" s="134"/>
      <c r="BF72" s="134"/>
      <c r="BG72" s="128"/>
      <c r="BH72" s="128"/>
    </row>
    <row r="73" spans="1:60" s="126" customFormat="1" ht="22.5" customHeight="1">
      <c r="A73" s="130"/>
      <c r="B73" s="355" t="s">
        <v>161</v>
      </c>
      <c r="C73" s="356"/>
      <c r="D73" s="357"/>
      <c r="E73" s="313" t="s">
        <v>196</v>
      </c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5"/>
      <c r="S73" s="292"/>
      <c r="T73" s="247"/>
      <c r="U73" s="264">
        <v>4</v>
      </c>
      <c r="V73" s="265"/>
      <c r="W73" s="292"/>
      <c r="X73" s="247"/>
      <c r="Y73" s="264"/>
      <c r="Z73" s="265"/>
      <c r="AA73" s="682">
        <v>2</v>
      </c>
      <c r="AB73" s="683"/>
      <c r="AC73" s="305">
        <f t="shared" si="5"/>
        <v>60</v>
      </c>
      <c r="AD73" s="306"/>
      <c r="AE73" s="307">
        <f>AG73+AI73+AK73</f>
        <v>36</v>
      </c>
      <c r="AF73" s="308"/>
      <c r="AG73" s="264">
        <v>18</v>
      </c>
      <c r="AH73" s="265"/>
      <c r="AI73" s="294">
        <v>18</v>
      </c>
      <c r="AJ73" s="294"/>
      <c r="AK73" s="294"/>
      <c r="AL73" s="309"/>
      <c r="AM73" s="269">
        <f>AC73-AE73</f>
        <v>24</v>
      </c>
      <c r="AN73" s="270"/>
      <c r="AO73" s="292"/>
      <c r="AP73" s="247"/>
      <c r="AQ73" s="246"/>
      <c r="AR73" s="265"/>
      <c r="AS73" s="292"/>
      <c r="AT73" s="247"/>
      <c r="AU73" s="246">
        <v>2</v>
      </c>
      <c r="AV73" s="265"/>
      <c r="AW73" s="292"/>
      <c r="AX73" s="247"/>
      <c r="AY73" s="246"/>
      <c r="AZ73" s="265"/>
      <c r="BA73" s="218"/>
      <c r="BB73" s="218"/>
      <c r="BC73" s="218"/>
      <c r="BD73" s="218"/>
      <c r="BE73" s="134"/>
      <c r="BF73" s="134"/>
      <c r="BG73" s="128"/>
      <c r="BH73" s="128"/>
    </row>
    <row r="74" spans="1:60" s="126" customFormat="1" ht="22.5" customHeight="1">
      <c r="A74" s="130"/>
      <c r="B74" s="310" t="s">
        <v>162</v>
      </c>
      <c r="C74" s="311"/>
      <c r="D74" s="312"/>
      <c r="E74" s="313" t="s">
        <v>223</v>
      </c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5"/>
      <c r="S74" s="292"/>
      <c r="T74" s="247"/>
      <c r="U74" s="264"/>
      <c r="V74" s="265"/>
      <c r="W74" s="292"/>
      <c r="X74" s="247"/>
      <c r="Y74" s="264"/>
      <c r="Z74" s="265"/>
      <c r="AA74" s="682">
        <v>2</v>
      </c>
      <c r="AB74" s="683"/>
      <c r="AC74" s="305">
        <f t="shared" si="5"/>
        <v>60</v>
      </c>
      <c r="AD74" s="306"/>
      <c r="AE74" s="307"/>
      <c r="AF74" s="308"/>
      <c r="AG74" s="264"/>
      <c r="AH74" s="265"/>
      <c r="AI74" s="294"/>
      <c r="AJ74" s="294"/>
      <c r="AK74" s="294"/>
      <c r="AL74" s="309"/>
      <c r="AM74" s="269"/>
      <c r="AN74" s="270"/>
      <c r="AO74" s="292"/>
      <c r="AP74" s="247"/>
      <c r="AQ74" s="246"/>
      <c r="AR74" s="265"/>
      <c r="AS74" s="292"/>
      <c r="AT74" s="247"/>
      <c r="AU74" s="246"/>
      <c r="AV74" s="265"/>
      <c r="AW74" s="292"/>
      <c r="AX74" s="247"/>
      <c r="AY74" s="246"/>
      <c r="AZ74" s="265"/>
      <c r="BA74" s="214"/>
      <c r="BB74" s="20"/>
      <c r="BC74" s="214"/>
      <c r="BD74" s="214"/>
      <c r="BE74" s="134"/>
      <c r="BF74" s="134"/>
      <c r="BG74" s="128"/>
      <c r="BH74" s="128"/>
    </row>
    <row r="75" spans="1:60" s="126" customFormat="1" ht="40.5" customHeight="1">
      <c r="A75" s="130"/>
      <c r="B75" s="684" t="s">
        <v>163</v>
      </c>
      <c r="C75" s="685"/>
      <c r="D75" s="686"/>
      <c r="E75" s="313" t="s">
        <v>224</v>
      </c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5"/>
      <c r="S75" s="292"/>
      <c r="T75" s="247"/>
      <c r="U75" s="264"/>
      <c r="V75" s="265"/>
      <c r="W75" s="292"/>
      <c r="X75" s="247"/>
      <c r="Y75" s="264"/>
      <c r="Z75" s="265"/>
      <c r="AA75" s="682">
        <v>2</v>
      </c>
      <c r="AB75" s="683"/>
      <c r="AC75" s="687">
        <f t="shared" si="5"/>
        <v>60</v>
      </c>
      <c r="AD75" s="688"/>
      <c r="AE75" s="307"/>
      <c r="AF75" s="308"/>
      <c r="AG75" s="264"/>
      <c r="AH75" s="265"/>
      <c r="AI75" s="294"/>
      <c r="AJ75" s="294"/>
      <c r="AK75" s="294"/>
      <c r="AL75" s="309"/>
      <c r="AM75" s="269"/>
      <c r="AN75" s="270"/>
      <c r="AO75" s="292"/>
      <c r="AP75" s="247"/>
      <c r="AQ75" s="246"/>
      <c r="AR75" s="265"/>
      <c r="AS75" s="292"/>
      <c r="AT75" s="247"/>
      <c r="AU75" s="246"/>
      <c r="AV75" s="265"/>
      <c r="AW75" s="292"/>
      <c r="AX75" s="247"/>
      <c r="AY75" s="246"/>
      <c r="AZ75" s="265"/>
      <c r="BA75" s="218"/>
      <c r="BB75" s="218"/>
      <c r="BC75" s="218"/>
      <c r="BD75" s="218"/>
      <c r="BE75" s="134"/>
      <c r="BF75" s="134"/>
      <c r="BG75" s="128"/>
      <c r="BH75" s="128"/>
    </row>
    <row r="76" spans="1:60" s="126" customFormat="1" ht="37.5" customHeight="1">
      <c r="A76" s="130"/>
      <c r="B76" s="684" t="s">
        <v>164</v>
      </c>
      <c r="C76" s="685"/>
      <c r="D76" s="686"/>
      <c r="E76" s="313" t="s">
        <v>225</v>
      </c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5"/>
      <c r="S76" s="292"/>
      <c r="T76" s="247"/>
      <c r="U76" s="264"/>
      <c r="V76" s="265"/>
      <c r="W76" s="292"/>
      <c r="X76" s="247"/>
      <c r="Y76" s="264"/>
      <c r="Z76" s="265"/>
      <c r="AA76" s="682">
        <v>2</v>
      </c>
      <c r="AB76" s="683"/>
      <c r="AC76" s="689">
        <f t="shared" si="5"/>
        <v>60</v>
      </c>
      <c r="AD76" s="690"/>
      <c r="AE76" s="307"/>
      <c r="AF76" s="308"/>
      <c r="AG76" s="264"/>
      <c r="AH76" s="265"/>
      <c r="AI76" s="294"/>
      <c r="AJ76" s="294"/>
      <c r="AK76" s="294"/>
      <c r="AL76" s="309"/>
      <c r="AM76" s="269"/>
      <c r="AN76" s="270"/>
      <c r="AO76" s="292"/>
      <c r="AP76" s="247"/>
      <c r="AQ76" s="246"/>
      <c r="AR76" s="265"/>
      <c r="AS76" s="292"/>
      <c r="AT76" s="247"/>
      <c r="AU76" s="246"/>
      <c r="AV76" s="265"/>
      <c r="AW76" s="292"/>
      <c r="AX76" s="247"/>
      <c r="AY76" s="246"/>
      <c r="AZ76" s="265"/>
      <c r="BA76" s="214"/>
      <c r="BB76" s="20"/>
      <c r="BC76" s="214"/>
      <c r="BD76" s="214"/>
      <c r="BE76" s="134"/>
      <c r="BF76" s="134"/>
      <c r="BG76" s="128"/>
      <c r="BH76" s="128"/>
    </row>
    <row r="77" spans="1:60" s="126" customFormat="1" ht="21" customHeight="1">
      <c r="A77" s="130"/>
      <c r="B77" s="684" t="s">
        <v>165</v>
      </c>
      <c r="C77" s="685"/>
      <c r="D77" s="686"/>
      <c r="E77" s="313" t="s">
        <v>133</v>
      </c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5"/>
      <c r="S77" s="292"/>
      <c r="T77" s="247"/>
      <c r="U77" s="264">
        <v>2.4</v>
      </c>
      <c r="V77" s="265"/>
      <c r="W77" s="292"/>
      <c r="X77" s="247"/>
      <c r="Y77" s="264"/>
      <c r="Z77" s="265"/>
      <c r="AA77" s="682">
        <v>6</v>
      </c>
      <c r="AB77" s="683"/>
      <c r="AC77" s="305">
        <f t="shared" si="5"/>
        <v>180</v>
      </c>
      <c r="AD77" s="306"/>
      <c r="AE77" s="307">
        <f>AG77+AI77+AK77</f>
        <v>144</v>
      </c>
      <c r="AF77" s="308"/>
      <c r="AG77" s="264"/>
      <c r="AH77" s="265"/>
      <c r="AI77" s="294">
        <v>144</v>
      </c>
      <c r="AJ77" s="294"/>
      <c r="AK77" s="294"/>
      <c r="AL77" s="309"/>
      <c r="AM77" s="269">
        <f>AC77-AE77</f>
        <v>36</v>
      </c>
      <c r="AN77" s="270"/>
      <c r="AO77" s="292">
        <v>2</v>
      </c>
      <c r="AP77" s="247"/>
      <c r="AQ77" s="246">
        <v>2</v>
      </c>
      <c r="AR77" s="265"/>
      <c r="AS77" s="292">
        <v>2</v>
      </c>
      <c r="AT77" s="247"/>
      <c r="AU77" s="246">
        <v>2</v>
      </c>
      <c r="AV77" s="265"/>
      <c r="AW77" s="292"/>
      <c r="AX77" s="247"/>
      <c r="AY77" s="246"/>
      <c r="AZ77" s="265"/>
      <c r="BA77" s="214"/>
      <c r="BB77" s="20"/>
      <c r="BC77" s="214"/>
      <c r="BD77" s="214"/>
      <c r="BE77" s="134"/>
      <c r="BF77" s="134"/>
      <c r="BG77" s="128"/>
      <c r="BH77" s="128"/>
    </row>
    <row r="78" spans="1:60" s="126" customFormat="1" ht="24.75" customHeight="1">
      <c r="A78" s="130"/>
      <c r="B78" s="684" t="s">
        <v>178</v>
      </c>
      <c r="C78" s="685"/>
      <c r="D78" s="686"/>
      <c r="E78" s="313" t="s">
        <v>226</v>
      </c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5"/>
      <c r="S78" s="691"/>
      <c r="T78" s="268"/>
      <c r="U78" s="316"/>
      <c r="V78" s="317"/>
      <c r="W78" s="691"/>
      <c r="X78" s="268"/>
      <c r="Y78" s="316"/>
      <c r="Z78" s="317"/>
      <c r="AA78" s="300">
        <v>4</v>
      </c>
      <c r="AB78" s="301"/>
      <c r="AC78" s="305">
        <f t="shared" si="5"/>
        <v>120</v>
      </c>
      <c r="AD78" s="306"/>
      <c r="AE78" s="307"/>
      <c r="AF78" s="308"/>
      <c r="AG78" s="264"/>
      <c r="AH78" s="265"/>
      <c r="AI78" s="292"/>
      <c r="AJ78" s="247"/>
      <c r="AK78" s="264"/>
      <c r="AL78" s="265"/>
      <c r="AM78" s="269"/>
      <c r="AN78" s="270"/>
      <c r="AO78" s="292"/>
      <c r="AP78" s="247"/>
      <c r="AQ78" s="246"/>
      <c r="AR78" s="265"/>
      <c r="AS78" s="292"/>
      <c r="AT78" s="247"/>
      <c r="AU78" s="246"/>
      <c r="AV78" s="265"/>
      <c r="AW78" s="292"/>
      <c r="AX78" s="247"/>
      <c r="AY78" s="246"/>
      <c r="AZ78" s="265"/>
      <c r="BA78" s="214"/>
      <c r="BB78" s="20"/>
      <c r="BC78" s="214"/>
      <c r="BD78" s="214"/>
      <c r="BE78" s="134"/>
      <c r="BF78" s="134"/>
      <c r="BG78" s="128"/>
      <c r="BH78" s="128"/>
    </row>
    <row r="79" spans="1:60" s="126" customFormat="1" ht="18" customHeight="1" thickBot="1">
      <c r="A79" s="130"/>
      <c r="B79" s="377" t="s">
        <v>1</v>
      </c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9"/>
      <c r="S79" s="691"/>
      <c r="T79" s="268"/>
      <c r="U79" s="316">
        <v>3</v>
      </c>
      <c r="V79" s="317"/>
      <c r="W79" s="691"/>
      <c r="X79" s="268"/>
      <c r="Y79" s="316"/>
      <c r="Z79" s="317"/>
      <c r="AA79" s="692">
        <f>SUM(AA70:AB78)</f>
        <v>24</v>
      </c>
      <c r="AB79" s="693"/>
      <c r="AC79" s="694">
        <f>SUM(AC70:AD78)</f>
        <v>720</v>
      </c>
      <c r="AD79" s="695"/>
      <c r="AE79" s="691">
        <f>SUM(AE70:AF78)</f>
        <v>180</v>
      </c>
      <c r="AF79" s="268"/>
      <c r="AG79" s="316">
        <f>SUM(AG70:AH78)</f>
        <v>18</v>
      </c>
      <c r="AH79" s="317"/>
      <c r="AI79" s="691">
        <f>SUM(AI70:AJ78)</f>
        <v>162</v>
      </c>
      <c r="AJ79" s="268"/>
      <c r="AK79" s="316">
        <f>SUM(AK70:AL78)</f>
        <v>0</v>
      </c>
      <c r="AL79" s="317"/>
      <c r="AM79" s="691">
        <f>SUM(AM70:AN78)</f>
        <v>60</v>
      </c>
      <c r="AN79" s="317"/>
      <c r="AO79" s="691">
        <f>SUM(AO70:AP78)</f>
        <v>2</v>
      </c>
      <c r="AP79" s="268"/>
      <c r="AQ79" s="316">
        <f>SUM(AQ70:AR78)</f>
        <v>2</v>
      </c>
      <c r="AR79" s="317"/>
      <c r="AS79" s="691">
        <f>SUM(AS70:AT78)</f>
        <v>2</v>
      </c>
      <c r="AT79" s="268"/>
      <c r="AU79" s="316">
        <f>SUM(AU70:AV78)</f>
        <v>4</v>
      </c>
      <c r="AV79" s="317"/>
      <c r="AW79" s="691">
        <f>SUM(AW70:AX78)</f>
        <v>0</v>
      </c>
      <c r="AX79" s="268"/>
      <c r="AY79" s="316">
        <f>SUM(AY70:AZ78)</f>
        <v>0</v>
      </c>
      <c r="AZ79" s="317"/>
      <c r="BA79" s="218"/>
      <c r="BB79" s="218"/>
      <c r="BC79" s="218"/>
      <c r="BD79" s="218"/>
      <c r="BF79" s="129"/>
      <c r="BG79" s="129"/>
      <c r="BH79" s="129"/>
    </row>
    <row r="80" spans="2:60" s="17" customFormat="1" ht="18" customHeight="1" thickBot="1">
      <c r="B80" s="282"/>
      <c r="C80" s="283"/>
      <c r="D80" s="284"/>
      <c r="E80" s="285" t="s">
        <v>140</v>
      </c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7"/>
      <c r="S80" s="288">
        <f>SUM(S49,S65,S68,S79)</f>
        <v>15</v>
      </c>
      <c r="T80" s="289"/>
      <c r="U80" s="288">
        <f>SUM(U49,U65,U68,U79)</f>
        <v>11</v>
      </c>
      <c r="V80" s="289"/>
      <c r="W80" s="290">
        <v>1</v>
      </c>
      <c r="X80" s="291"/>
      <c r="Y80" s="258">
        <v>2</v>
      </c>
      <c r="Z80" s="259"/>
      <c r="AA80" s="260">
        <f>SUM(AA49,AA65,AA68,AA79)</f>
        <v>162</v>
      </c>
      <c r="AB80" s="261"/>
      <c r="AC80" s="258">
        <f>AC49+AC65+SUM(AC49,AC65,AC68,AC79)</f>
        <v>8940</v>
      </c>
      <c r="AD80" s="259"/>
      <c r="AE80" s="260">
        <f>AE49+AE65+SUM(AE49,AE65,AE68,AE79)</f>
        <v>3382</v>
      </c>
      <c r="AF80" s="261"/>
      <c r="AG80" s="258">
        <f>SUM(AG49,AG65,AG68,AG79)</f>
        <v>917</v>
      </c>
      <c r="AH80" s="259"/>
      <c r="AI80" s="260">
        <f>SUM(AI49,AI65,AI68,AI79)</f>
        <v>558</v>
      </c>
      <c r="AJ80" s="259"/>
      <c r="AK80" s="260">
        <f>SUM(AK49,AK65,AK68,AK79)</f>
        <v>306</v>
      </c>
      <c r="AL80" s="261"/>
      <c r="AM80" s="258">
        <f>SUM(AM49,AM65,AM68,AM79)</f>
        <v>1654</v>
      </c>
      <c r="AN80" s="259"/>
      <c r="AO80" s="272">
        <f>SUM(AO49,AO65,AO68,AO79)</f>
        <v>26</v>
      </c>
      <c r="AP80" s="273"/>
      <c r="AQ80" s="278">
        <f>SUM(AQ49,AQ65,AQ68,AQ79)</f>
        <v>23.5</v>
      </c>
      <c r="AR80" s="279"/>
      <c r="AS80" s="272">
        <f>SUM(AS49,AS65,AS68,AS79)</f>
        <v>22.5</v>
      </c>
      <c r="AT80" s="273"/>
      <c r="AU80" s="278">
        <f>SUM(AU49,AU65,AU68,AU79)</f>
        <v>11.5</v>
      </c>
      <c r="AV80" s="279"/>
      <c r="AW80" s="272">
        <f>SUM(AW49,AW65,AW68,AW79)</f>
        <v>10</v>
      </c>
      <c r="AX80" s="273"/>
      <c r="AY80" s="278">
        <f>SUM(AY49,AY65,AY68,AY79)</f>
        <v>11</v>
      </c>
      <c r="AZ80" s="279"/>
      <c r="BA80" s="214"/>
      <c r="BB80" s="20"/>
      <c r="BC80" s="214"/>
      <c r="BD80" s="214"/>
      <c r="BF80" s="55"/>
      <c r="BG80" s="55"/>
      <c r="BH80" s="55"/>
    </row>
    <row r="81" spans="1:60" s="131" customFormat="1" ht="21" customHeight="1" thickBot="1">
      <c r="A81" s="127"/>
      <c r="B81" s="222" t="s">
        <v>136</v>
      </c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4"/>
      <c r="BA81" s="218"/>
      <c r="BB81" s="218"/>
      <c r="BC81" s="218"/>
      <c r="BD81" s="218"/>
      <c r="BF81" s="132"/>
      <c r="BG81" s="132"/>
      <c r="BH81" s="132"/>
    </row>
    <row r="82" spans="1:60" s="131" customFormat="1" ht="21" customHeight="1" thickBot="1">
      <c r="A82" s="127"/>
      <c r="B82" s="222" t="s">
        <v>137</v>
      </c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4"/>
      <c r="BA82" s="214"/>
      <c r="BB82" s="20"/>
      <c r="BC82" s="214"/>
      <c r="BD82" s="214"/>
      <c r="BF82" s="132"/>
      <c r="BG82" s="132"/>
      <c r="BH82" s="132"/>
    </row>
    <row r="83" spans="1:60" s="126" customFormat="1" ht="18" customHeight="1">
      <c r="A83" s="127"/>
      <c r="B83" s="355" t="s">
        <v>166</v>
      </c>
      <c r="C83" s="356"/>
      <c r="D83" s="357"/>
      <c r="E83" s="313" t="s">
        <v>227</v>
      </c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5"/>
      <c r="S83" s="292"/>
      <c r="T83" s="247"/>
      <c r="U83" s="264"/>
      <c r="V83" s="265"/>
      <c r="W83" s="292"/>
      <c r="X83" s="247"/>
      <c r="Y83" s="264"/>
      <c r="Z83" s="265"/>
      <c r="AA83" s="292">
        <v>3</v>
      </c>
      <c r="AB83" s="247"/>
      <c r="AC83" s="295">
        <f>AA83*30</f>
        <v>90</v>
      </c>
      <c r="AD83" s="270"/>
      <c r="AE83" s="269"/>
      <c r="AF83" s="295"/>
      <c r="AG83" s="264"/>
      <c r="AH83" s="265"/>
      <c r="AI83" s="293"/>
      <c r="AJ83" s="294"/>
      <c r="AK83" s="294"/>
      <c r="AL83" s="309"/>
      <c r="AM83" s="269"/>
      <c r="AN83" s="270"/>
      <c r="AO83" s="292"/>
      <c r="AP83" s="247"/>
      <c r="AQ83" s="246"/>
      <c r="AR83" s="265"/>
      <c r="AS83" s="292"/>
      <c r="AT83" s="247"/>
      <c r="AU83" s="246"/>
      <c r="AV83" s="265"/>
      <c r="AW83" s="292"/>
      <c r="AX83" s="247"/>
      <c r="AY83" s="246"/>
      <c r="AZ83" s="265"/>
      <c r="BA83" s="218"/>
      <c r="BB83" s="218"/>
      <c r="BC83" s="218"/>
      <c r="BD83" s="218"/>
      <c r="BE83" s="276"/>
      <c r="BF83" s="276"/>
      <c r="BG83" s="277"/>
      <c r="BH83" s="277"/>
    </row>
    <row r="84" spans="2:60" s="17" customFormat="1" ht="18" customHeight="1">
      <c r="B84" s="355" t="s">
        <v>167</v>
      </c>
      <c r="C84" s="356"/>
      <c r="D84" s="357"/>
      <c r="E84" s="511" t="s">
        <v>108</v>
      </c>
      <c r="F84" s="512"/>
      <c r="G84" s="512"/>
      <c r="H84" s="512"/>
      <c r="I84" s="512"/>
      <c r="J84" s="512"/>
      <c r="K84" s="512"/>
      <c r="L84" s="512"/>
      <c r="M84" s="512"/>
      <c r="N84" s="512"/>
      <c r="O84" s="512"/>
      <c r="P84" s="512"/>
      <c r="Q84" s="512"/>
      <c r="R84" s="513"/>
      <c r="S84" s="292">
        <v>4</v>
      </c>
      <c r="T84" s="247"/>
      <c r="U84" s="264">
        <v>3</v>
      </c>
      <c r="V84" s="265"/>
      <c r="W84" s="292"/>
      <c r="X84" s="247"/>
      <c r="Y84" s="264"/>
      <c r="Z84" s="265"/>
      <c r="AA84" s="300">
        <f>AC84/30</f>
        <v>7.5</v>
      </c>
      <c r="AB84" s="301"/>
      <c r="AC84" s="303">
        <f>AE84+AM84</f>
        <v>225</v>
      </c>
      <c r="AD84" s="304"/>
      <c r="AE84" s="269">
        <f>AG84+AI84+AK84</f>
        <v>117</v>
      </c>
      <c r="AF84" s="295"/>
      <c r="AG84" s="264">
        <v>72</v>
      </c>
      <c r="AH84" s="265"/>
      <c r="AI84" s="293">
        <v>27</v>
      </c>
      <c r="AJ84" s="294"/>
      <c r="AK84" s="294">
        <v>18</v>
      </c>
      <c r="AL84" s="309"/>
      <c r="AM84" s="264">
        <v>108</v>
      </c>
      <c r="AN84" s="265"/>
      <c r="AO84" s="292"/>
      <c r="AP84" s="247"/>
      <c r="AQ84" s="264"/>
      <c r="AR84" s="265"/>
      <c r="AS84" s="264">
        <v>3.5</v>
      </c>
      <c r="AT84" s="265"/>
      <c r="AU84" s="264">
        <v>3</v>
      </c>
      <c r="AV84" s="265"/>
      <c r="AW84" s="292"/>
      <c r="AX84" s="247"/>
      <c r="AY84" s="264"/>
      <c r="AZ84" s="265"/>
      <c r="BA84" s="214"/>
      <c r="BB84" s="20"/>
      <c r="BC84" s="214"/>
      <c r="BD84" s="214"/>
      <c r="BF84" s="55"/>
      <c r="BG84" s="55"/>
      <c r="BH84" s="55"/>
    </row>
    <row r="85" spans="2:60" s="126" customFormat="1" ht="42" customHeight="1">
      <c r="B85" s="355" t="s">
        <v>168</v>
      </c>
      <c r="C85" s="356"/>
      <c r="D85" s="357"/>
      <c r="E85" s="496" t="s">
        <v>109</v>
      </c>
      <c r="F85" s="497"/>
      <c r="G85" s="497"/>
      <c r="H85" s="497"/>
      <c r="I85" s="497"/>
      <c r="J85" s="497"/>
      <c r="K85" s="497"/>
      <c r="L85" s="497"/>
      <c r="M85" s="497"/>
      <c r="N85" s="497"/>
      <c r="O85" s="497"/>
      <c r="P85" s="497"/>
      <c r="Q85" s="497"/>
      <c r="R85" s="498"/>
      <c r="S85" s="292">
        <v>4.5</v>
      </c>
      <c r="T85" s="247"/>
      <c r="U85" s="264"/>
      <c r="V85" s="265"/>
      <c r="W85" s="292">
        <v>5</v>
      </c>
      <c r="X85" s="247"/>
      <c r="Y85" s="264"/>
      <c r="Z85" s="265"/>
      <c r="AA85" s="300">
        <f>AC85/30</f>
        <v>20</v>
      </c>
      <c r="AB85" s="301"/>
      <c r="AC85" s="303">
        <f>SUM(AE85,AM85)</f>
        <v>600</v>
      </c>
      <c r="AD85" s="304"/>
      <c r="AE85" s="292">
        <f>SUM(AG85,AI85,AK85)</f>
        <v>297</v>
      </c>
      <c r="AF85" s="247"/>
      <c r="AG85" s="264">
        <v>180</v>
      </c>
      <c r="AH85" s="265"/>
      <c r="AI85" s="292">
        <v>45</v>
      </c>
      <c r="AJ85" s="247"/>
      <c r="AK85" s="264">
        <v>72</v>
      </c>
      <c r="AL85" s="247"/>
      <c r="AM85" s="264">
        <v>303</v>
      </c>
      <c r="AN85" s="265"/>
      <c r="AO85" s="292"/>
      <c r="AP85" s="247"/>
      <c r="AQ85" s="264"/>
      <c r="AR85" s="265"/>
      <c r="AS85" s="292"/>
      <c r="AT85" s="247"/>
      <c r="AU85" s="264">
        <v>7.5</v>
      </c>
      <c r="AV85" s="265"/>
      <c r="AW85" s="292">
        <v>9</v>
      </c>
      <c r="AX85" s="247"/>
      <c r="AY85" s="264"/>
      <c r="AZ85" s="265"/>
      <c r="BA85" s="214"/>
      <c r="BB85" s="20"/>
      <c r="BC85" s="214"/>
      <c r="BD85" s="214"/>
      <c r="BF85" s="129"/>
      <c r="BG85" s="129"/>
      <c r="BH85" s="129"/>
    </row>
    <row r="86" spans="2:60" s="126" customFormat="1" ht="41.25" customHeight="1">
      <c r="B86" s="355" t="s">
        <v>169</v>
      </c>
      <c r="C86" s="356"/>
      <c r="D86" s="357"/>
      <c r="E86" s="496" t="s">
        <v>110</v>
      </c>
      <c r="F86" s="497"/>
      <c r="G86" s="497"/>
      <c r="H86" s="497"/>
      <c r="I86" s="497"/>
      <c r="J86" s="497"/>
      <c r="K86" s="497"/>
      <c r="L86" s="497"/>
      <c r="M86" s="497"/>
      <c r="N86" s="497"/>
      <c r="O86" s="497"/>
      <c r="P86" s="497"/>
      <c r="Q86" s="497"/>
      <c r="R86" s="498"/>
      <c r="S86" s="292">
        <v>5.6</v>
      </c>
      <c r="T86" s="247"/>
      <c r="U86" s="264"/>
      <c r="V86" s="265"/>
      <c r="W86" s="292"/>
      <c r="X86" s="247"/>
      <c r="Y86" s="292">
        <v>6</v>
      </c>
      <c r="Z86" s="247"/>
      <c r="AA86" s="300">
        <f>AC86/30</f>
        <v>10</v>
      </c>
      <c r="AB86" s="301"/>
      <c r="AC86" s="303">
        <f>AE86+AM86</f>
        <v>300</v>
      </c>
      <c r="AD86" s="304"/>
      <c r="AE86" s="292">
        <f>SUM(AG86,AI86,AK86)</f>
        <v>126</v>
      </c>
      <c r="AF86" s="247"/>
      <c r="AG86" s="264">
        <v>81</v>
      </c>
      <c r="AH86" s="265"/>
      <c r="AI86" s="292"/>
      <c r="AJ86" s="247"/>
      <c r="AK86" s="264">
        <v>45</v>
      </c>
      <c r="AL86" s="247"/>
      <c r="AM86" s="264">
        <v>174</v>
      </c>
      <c r="AN86" s="265"/>
      <c r="AO86" s="292"/>
      <c r="AP86" s="247"/>
      <c r="AQ86" s="264"/>
      <c r="AR86" s="265"/>
      <c r="AS86" s="292"/>
      <c r="AT86" s="247"/>
      <c r="AU86" s="264"/>
      <c r="AV86" s="265"/>
      <c r="AW86" s="292">
        <v>2</v>
      </c>
      <c r="AX86" s="247"/>
      <c r="AY86" s="264">
        <v>10</v>
      </c>
      <c r="AZ86" s="265"/>
      <c r="BA86" s="214"/>
      <c r="BB86" s="20"/>
      <c r="BC86" s="214"/>
      <c r="BD86" s="214"/>
      <c r="BF86" s="129"/>
      <c r="BG86" s="129"/>
      <c r="BH86" s="129"/>
    </row>
    <row r="87" spans="2:60" s="17" customFormat="1" ht="22.5" customHeight="1" thickBot="1">
      <c r="B87" s="667"/>
      <c r="C87" s="283"/>
      <c r="D87" s="284"/>
      <c r="E87" s="377" t="s">
        <v>1</v>
      </c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9"/>
      <c r="S87" s="453">
        <v>5</v>
      </c>
      <c r="T87" s="454"/>
      <c r="U87" s="337">
        <v>1</v>
      </c>
      <c r="V87" s="338"/>
      <c r="W87" s="453">
        <v>1</v>
      </c>
      <c r="X87" s="454"/>
      <c r="Y87" s="337">
        <v>1</v>
      </c>
      <c r="Z87" s="338"/>
      <c r="AA87" s="458">
        <f>SUM(AA83:AB86)</f>
        <v>40.5</v>
      </c>
      <c r="AB87" s="459"/>
      <c r="AC87" s="298">
        <f>SUM(AC83:AD86)</f>
        <v>1215</v>
      </c>
      <c r="AD87" s="299"/>
      <c r="AE87" s="453">
        <f>SUM(AE83:AF86)</f>
        <v>540</v>
      </c>
      <c r="AF87" s="454"/>
      <c r="AG87" s="298">
        <f>SUM(AG83:AH86)</f>
        <v>333</v>
      </c>
      <c r="AH87" s="299"/>
      <c r="AI87" s="453">
        <f>SUM(AI83:AJ86)</f>
        <v>72</v>
      </c>
      <c r="AJ87" s="454"/>
      <c r="AK87" s="298">
        <f>SUM(AK83:AL86)</f>
        <v>135</v>
      </c>
      <c r="AL87" s="510"/>
      <c r="AM87" s="510">
        <f>SUM(AM83:AN86)</f>
        <v>585</v>
      </c>
      <c r="AN87" s="299"/>
      <c r="AO87" s="458">
        <f>SUM(AO83:AP86)</f>
        <v>0</v>
      </c>
      <c r="AP87" s="459"/>
      <c r="AQ87" s="296">
        <f>SUM(AQ83:AR86)</f>
        <v>0</v>
      </c>
      <c r="AR87" s="297"/>
      <c r="AS87" s="458">
        <f>SUM(AS83:AT86)</f>
        <v>3.5</v>
      </c>
      <c r="AT87" s="459"/>
      <c r="AU87" s="296">
        <f>SUM(AU83:AV86)</f>
        <v>10.5</v>
      </c>
      <c r="AV87" s="297"/>
      <c r="AW87" s="458">
        <f>SUM(AW83:AX86)</f>
        <v>11</v>
      </c>
      <c r="AX87" s="459"/>
      <c r="AY87" s="296">
        <f>SUM(AY83:AZ86)</f>
        <v>10</v>
      </c>
      <c r="AZ87" s="297"/>
      <c r="BA87" s="218"/>
      <c r="BB87" s="218"/>
      <c r="BC87" s="218"/>
      <c r="BD87" s="218"/>
      <c r="BF87" s="55"/>
      <c r="BG87" s="55"/>
      <c r="BH87" s="55"/>
    </row>
    <row r="88" spans="1:60" s="131" customFormat="1" ht="21" customHeight="1" thickBot="1">
      <c r="A88" s="127"/>
      <c r="B88" s="222" t="s">
        <v>138</v>
      </c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4"/>
      <c r="BA88" s="214"/>
      <c r="BB88" s="20"/>
      <c r="BC88" s="214"/>
      <c r="BD88" s="214"/>
      <c r="BF88" s="132"/>
      <c r="BG88" s="132"/>
      <c r="BH88" s="132"/>
    </row>
    <row r="89" spans="2:60" s="126" customFormat="1" ht="43.5" customHeight="1">
      <c r="B89" s="355" t="s">
        <v>170</v>
      </c>
      <c r="C89" s="356"/>
      <c r="D89" s="357"/>
      <c r="E89" s="668" t="s">
        <v>192</v>
      </c>
      <c r="F89" s="669"/>
      <c r="G89" s="669"/>
      <c r="H89" s="669"/>
      <c r="I89" s="669"/>
      <c r="J89" s="669"/>
      <c r="K89" s="669"/>
      <c r="L89" s="669"/>
      <c r="M89" s="669"/>
      <c r="N89" s="669"/>
      <c r="O89" s="669"/>
      <c r="P89" s="669"/>
      <c r="Q89" s="669"/>
      <c r="R89" s="670"/>
      <c r="S89" s="292"/>
      <c r="T89" s="247"/>
      <c r="U89" s="264">
        <v>6</v>
      </c>
      <c r="V89" s="265"/>
      <c r="W89" s="292"/>
      <c r="X89" s="247"/>
      <c r="Y89" s="264"/>
      <c r="Z89" s="265"/>
      <c r="AA89" s="300">
        <f>AC89/30</f>
        <v>4</v>
      </c>
      <c r="AB89" s="301"/>
      <c r="AC89" s="303">
        <f>SUM(AE89,AM89)</f>
        <v>120</v>
      </c>
      <c r="AD89" s="304"/>
      <c r="AE89" s="292">
        <f>SUM(AG89,AI89,AK89)</f>
        <v>63</v>
      </c>
      <c r="AF89" s="247"/>
      <c r="AG89" s="264">
        <v>36</v>
      </c>
      <c r="AH89" s="265"/>
      <c r="AI89" s="292"/>
      <c r="AJ89" s="247"/>
      <c r="AK89" s="264">
        <v>27</v>
      </c>
      <c r="AL89" s="247"/>
      <c r="AM89" s="264">
        <v>57</v>
      </c>
      <c r="AN89" s="265"/>
      <c r="AO89" s="292"/>
      <c r="AP89" s="247"/>
      <c r="AQ89" s="264"/>
      <c r="AR89" s="265"/>
      <c r="AS89" s="292"/>
      <c r="AT89" s="247"/>
      <c r="AU89" s="264"/>
      <c r="AV89" s="265"/>
      <c r="AW89" s="292"/>
      <c r="AX89" s="247"/>
      <c r="AY89" s="264">
        <v>7</v>
      </c>
      <c r="AZ89" s="265"/>
      <c r="BA89" s="218"/>
      <c r="BB89" s="218"/>
      <c r="BC89" s="218"/>
      <c r="BD89" s="218"/>
      <c r="BF89" s="129"/>
      <c r="BG89" s="129"/>
      <c r="BH89" s="129"/>
    </row>
    <row r="90" spans="1:60" s="17" customFormat="1" ht="45" customHeight="1">
      <c r="A90" s="130"/>
      <c r="B90" s="355" t="s">
        <v>171</v>
      </c>
      <c r="C90" s="356"/>
      <c r="D90" s="357"/>
      <c r="E90" s="358" t="s">
        <v>193</v>
      </c>
      <c r="F90" s="359"/>
      <c r="G90" s="359"/>
      <c r="H90" s="359"/>
      <c r="I90" s="359"/>
      <c r="J90" s="359"/>
      <c r="K90" s="359"/>
      <c r="L90" s="359"/>
      <c r="M90" s="359"/>
      <c r="N90" s="359"/>
      <c r="O90" s="359"/>
      <c r="P90" s="359"/>
      <c r="Q90" s="359"/>
      <c r="R90" s="360"/>
      <c r="S90" s="292"/>
      <c r="T90" s="247"/>
      <c r="U90" s="264">
        <v>5</v>
      </c>
      <c r="V90" s="265"/>
      <c r="W90" s="292"/>
      <c r="X90" s="247"/>
      <c r="Y90" s="264"/>
      <c r="Z90" s="265"/>
      <c r="AA90" s="292">
        <v>2.5</v>
      </c>
      <c r="AB90" s="247"/>
      <c r="AC90" s="386">
        <f>AA90*30</f>
        <v>75</v>
      </c>
      <c r="AD90" s="387"/>
      <c r="AE90" s="292">
        <f aca="true" t="shared" si="6" ref="AE90:AE97">AG90+AI90+AK90</f>
        <v>45</v>
      </c>
      <c r="AF90" s="247"/>
      <c r="AG90" s="264">
        <v>45</v>
      </c>
      <c r="AH90" s="247"/>
      <c r="AI90" s="264"/>
      <c r="AJ90" s="265"/>
      <c r="AK90" s="292"/>
      <c r="AL90" s="265"/>
      <c r="AM90" s="292">
        <v>30</v>
      </c>
      <c r="AN90" s="265"/>
      <c r="AO90" s="292"/>
      <c r="AP90" s="247"/>
      <c r="AQ90" s="264"/>
      <c r="AR90" s="265"/>
      <c r="AS90" s="292"/>
      <c r="AT90" s="247"/>
      <c r="AU90" s="264"/>
      <c r="AV90" s="265"/>
      <c r="AW90" s="292">
        <v>2.5</v>
      </c>
      <c r="AX90" s="247"/>
      <c r="AY90" s="246"/>
      <c r="AZ90" s="265"/>
      <c r="BA90" s="214"/>
      <c r="BB90" s="20"/>
      <c r="BC90" s="214"/>
      <c r="BD90" s="214"/>
      <c r="BE90" s="276"/>
      <c r="BF90" s="276"/>
      <c r="BG90" s="128"/>
      <c r="BH90" s="128"/>
    </row>
    <row r="91" spans="2:60" s="17" customFormat="1" ht="42.75" customHeight="1">
      <c r="B91" s="355" t="s">
        <v>172</v>
      </c>
      <c r="C91" s="356"/>
      <c r="D91" s="357"/>
      <c r="E91" s="472" t="s">
        <v>228</v>
      </c>
      <c r="F91" s="473"/>
      <c r="G91" s="473"/>
      <c r="H91" s="473"/>
      <c r="I91" s="473"/>
      <c r="J91" s="473"/>
      <c r="K91" s="473"/>
      <c r="L91" s="473"/>
      <c r="M91" s="473"/>
      <c r="N91" s="473"/>
      <c r="O91" s="473"/>
      <c r="P91" s="473"/>
      <c r="Q91" s="473"/>
      <c r="R91" s="474"/>
      <c r="S91" s="292"/>
      <c r="T91" s="247"/>
      <c r="U91" s="264"/>
      <c r="V91" s="265"/>
      <c r="W91" s="292"/>
      <c r="X91" s="247"/>
      <c r="Y91" s="264"/>
      <c r="Z91" s="265"/>
      <c r="AA91" s="300">
        <v>3</v>
      </c>
      <c r="AB91" s="301"/>
      <c r="AC91" s="386">
        <f>AA91*30</f>
        <v>90</v>
      </c>
      <c r="AD91" s="387"/>
      <c r="AE91" s="292"/>
      <c r="AF91" s="247"/>
      <c r="AG91" s="264"/>
      <c r="AH91" s="265"/>
      <c r="AI91" s="292"/>
      <c r="AJ91" s="247"/>
      <c r="AK91" s="264"/>
      <c r="AL91" s="247"/>
      <c r="AM91" s="264"/>
      <c r="AN91" s="265"/>
      <c r="AO91" s="292"/>
      <c r="AP91" s="247"/>
      <c r="AQ91" s="264"/>
      <c r="AR91" s="265"/>
      <c r="AS91" s="292"/>
      <c r="AT91" s="247"/>
      <c r="AU91" s="264"/>
      <c r="AV91" s="265"/>
      <c r="AW91" s="292"/>
      <c r="AX91" s="247"/>
      <c r="AY91" s="264"/>
      <c r="AZ91" s="265"/>
      <c r="BA91" s="218"/>
      <c r="BB91" s="218"/>
      <c r="BC91" s="218"/>
      <c r="BD91" s="218"/>
      <c r="BF91" s="55"/>
      <c r="BG91" s="55"/>
      <c r="BH91" s="55"/>
    </row>
    <row r="92" spans="2:60" s="126" customFormat="1" ht="40.5" customHeight="1">
      <c r="B92" s="355" t="s">
        <v>173</v>
      </c>
      <c r="C92" s="356"/>
      <c r="D92" s="357"/>
      <c r="E92" s="364" t="s">
        <v>194</v>
      </c>
      <c r="F92" s="365"/>
      <c r="G92" s="365"/>
      <c r="H92" s="365"/>
      <c r="I92" s="365"/>
      <c r="J92" s="365"/>
      <c r="K92" s="365"/>
      <c r="L92" s="365"/>
      <c r="M92" s="365"/>
      <c r="N92" s="365"/>
      <c r="O92" s="365"/>
      <c r="P92" s="365"/>
      <c r="Q92" s="365"/>
      <c r="R92" s="366"/>
      <c r="S92" s="292"/>
      <c r="T92" s="247"/>
      <c r="U92" s="264">
        <v>2</v>
      </c>
      <c r="V92" s="265"/>
      <c r="W92" s="292"/>
      <c r="X92" s="247"/>
      <c r="Y92" s="264"/>
      <c r="Z92" s="265"/>
      <c r="AA92" s="300">
        <f aca="true" t="shared" si="7" ref="AA92:AA97">AC92/30</f>
        <v>2.5</v>
      </c>
      <c r="AB92" s="301"/>
      <c r="AC92" s="303">
        <f>SUM(AE92,AM92)</f>
        <v>75</v>
      </c>
      <c r="AD92" s="304"/>
      <c r="AE92" s="292">
        <f t="shared" si="6"/>
        <v>36</v>
      </c>
      <c r="AF92" s="247"/>
      <c r="AG92" s="264">
        <v>36</v>
      </c>
      <c r="AH92" s="265"/>
      <c r="AI92" s="292"/>
      <c r="AJ92" s="247"/>
      <c r="AK92" s="264"/>
      <c r="AL92" s="247"/>
      <c r="AM92" s="264">
        <v>39</v>
      </c>
      <c r="AN92" s="265"/>
      <c r="AO92" s="292"/>
      <c r="AP92" s="247"/>
      <c r="AQ92" s="264">
        <v>2</v>
      </c>
      <c r="AR92" s="265"/>
      <c r="AS92" s="292"/>
      <c r="AT92" s="247"/>
      <c r="AU92" s="264"/>
      <c r="AV92" s="265"/>
      <c r="AW92" s="292"/>
      <c r="AX92" s="247"/>
      <c r="AY92" s="264"/>
      <c r="AZ92" s="265"/>
      <c r="BA92" s="214"/>
      <c r="BB92" s="20"/>
      <c r="BC92" s="214"/>
      <c r="BD92" s="214"/>
      <c r="BF92" s="129"/>
      <c r="BG92" s="129"/>
      <c r="BH92" s="129"/>
    </row>
    <row r="93" spans="2:60" s="17" customFormat="1" ht="43.5" customHeight="1">
      <c r="B93" s="355" t="s">
        <v>174</v>
      </c>
      <c r="C93" s="356"/>
      <c r="D93" s="357"/>
      <c r="E93" s="326" t="s">
        <v>229</v>
      </c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8"/>
      <c r="S93" s="246"/>
      <c r="T93" s="247"/>
      <c r="U93" s="264"/>
      <c r="V93" s="265"/>
      <c r="W93" s="246"/>
      <c r="X93" s="247"/>
      <c r="Y93" s="264"/>
      <c r="Z93" s="265"/>
      <c r="AA93" s="300">
        <v>3</v>
      </c>
      <c r="AB93" s="301"/>
      <c r="AC93" s="386">
        <f>AA93*30</f>
        <v>90</v>
      </c>
      <c r="AD93" s="387"/>
      <c r="AE93" s="246"/>
      <c r="AF93" s="247"/>
      <c r="AG93" s="264"/>
      <c r="AH93" s="265"/>
      <c r="AI93" s="264"/>
      <c r="AJ93" s="247"/>
      <c r="AK93" s="246"/>
      <c r="AL93" s="246"/>
      <c r="AM93" s="264"/>
      <c r="AN93" s="265"/>
      <c r="AO93" s="246"/>
      <c r="AP93" s="247"/>
      <c r="AQ93" s="264"/>
      <c r="AR93" s="265"/>
      <c r="AS93" s="246"/>
      <c r="AT93" s="247"/>
      <c r="AU93" s="264"/>
      <c r="AV93" s="265"/>
      <c r="AW93" s="246"/>
      <c r="AX93" s="247"/>
      <c r="AY93" s="264"/>
      <c r="AZ93" s="265"/>
      <c r="BA93" s="214"/>
      <c r="BB93" s="20"/>
      <c r="BC93" s="214"/>
      <c r="BD93" s="214"/>
      <c r="BF93" s="55"/>
      <c r="BG93" s="55"/>
      <c r="BH93" s="55"/>
    </row>
    <row r="94" spans="2:60" s="17" customFormat="1" ht="64.5" customHeight="1">
      <c r="B94" s="355" t="s">
        <v>175</v>
      </c>
      <c r="C94" s="356"/>
      <c r="D94" s="357"/>
      <c r="E94" s="472" t="s">
        <v>195</v>
      </c>
      <c r="F94" s="473"/>
      <c r="G94" s="473"/>
      <c r="H94" s="473"/>
      <c r="I94" s="473"/>
      <c r="J94" s="473"/>
      <c r="K94" s="473"/>
      <c r="L94" s="473"/>
      <c r="M94" s="473"/>
      <c r="N94" s="473"/>
      <c r="O94" s="473"/>
      <c r="P94" s="473"/>
      <c r="Q94" s="473"/>
      <c r="R94" s="474"/>
      <c r="S94" s="292">
        <v>4</v>
      </c>
      <c r="T94" s="247"/>
      <c r="U94" s="264"/>
      <c r="V94" s="265"/>
      <c r="W94" s="292"/>
      <c r="X94" s="247"/>
      <c r="Y94" s="264"/>
      <c r="Z94" s="265"/>
      <c r="AA94" s="300">
        <f t="shared" si="7"/>
        <v>5.5</v>
      </c>
      <c r="AB94" s="301"/>
      <c r="AC94" s="303">
        <f>AE94+AM94</f>
        <v>165</v>
      </c>
      <c r="AD94" s="304"/>
      <c r="AE94" s="292">
        <f t="shared" si="6"/>
        <v>90</v>
      </c>
      <c r="AF94" s="247"/>
      <c r="AG94" s="264">
        <v>54</v>
      </c>
      <c r="AH94" s="265"/>
      <c r="AI94" s="292">
        <v>18</v>
      </c>
      <c r="AJ94" s="247"/>
      <c r="AK94" s="264">
        <v>18</v>
      </c>
      <c r="AL94" s="247"/>
      <c r="AM94" s="264">
        <v>75</v>
      </c>
      <c r="AN94" s="265"/>
      <c r="AO94" s="292"/>
      <c r="AP94" s="247"/>
      <c r="AQ94" s="264"/>
      <c r="AR94" s="265"/>
      <c r="AS94" s="292"/>
      <c r="AT94" s="247"/>
      <c r="AU94" s="264">
        <v>5</v>
      </c>
      <c r="AV94" s="265"/>
      <c r="AW94" s="292"/>
      <c r="AX94" s="247"/>
      <c r="AY94" s="264"/>
      <c r="AZ94" s="265"/>
      <c r="BA94" s="214"/>
      <c r="BB94" s="20"/>
      <c r="BC94" s="214"/>
      <c r="BD94" s="214"/>
      <c r="BF94" s="55"/>
      <c r="BG94" s="55"/>
      <c r="BH94" s="55"/>
    </row>
    <row r="95" spans="2:60" s="126" customFormat="1" ht="42" customHeight="1">
      <c r="B95" s="355" t="s">
        <v>176</v>
      </c>
      <c r="C95" s="356"/>
      <c r="D95" s="357"/>
      <c r="E95" s="364" t="s">
        <v>230</v>
      </c>
      <c r="F95" s="365"/>
      <c r="G95" s="365"/>
      <c r="H95" s="365"/>
      <c r="I95" s="365"/>
      <c r="J95" s="365"/>
      <c r="K95" s="365"/>
      <c r="L95" s="365"/>
      <c r="M95" s="365"/>
      <c r="N95" s="365"/>
      <c r="O95" s="365"/>
      <c r="P95" s="365"/>
      <c r="Q95" s="365"/>
      <c r="R95" s="366"/>
      <c r="S95" s="292"/>
      <c r="T95" s="247"/>
      <c r="U95" s="264"/>
      <c r="V95" s="265"/>
      <c r="W95" s="292"/>
      <c r="X95" s="247"/>
      <c r="Y95" s="264"/>
      <c r="Z95" s="265"/>
      <c r="AA95" s="300">
        <v>3.5</v>
      </c>
      <c r="AB95" s="301"/>
      <c r="AC95" s="386">
        <f>AA95*30</f>
        <v>105</v>
      </c>
      <c r="AD95" s="387"/>
      <c r="AE95" s="292"/>
      <c r="AF95" s="247"/>
      <c r="AG95" s="264"/>
      <c r="AH95" s="265"/>
      <c r="AI95" s="292"/>
      <c r="AJ95" s="247"/>
      <c r="AK95" s="264"/>
      <c r="AL95" s="247"/>
      <c r="AM95" s="264"/>
      <c r="AN95" s="265"/>
      <c r="AO95" s="292"/>
      <c r="AP95" s="247"/>
      <c r="AQ95" s="264"/>
      <c r="AR95" s="265"/>
      <c r="AS95" s="292"/>
      <c r="AT95" s="247"/>
      <c r="AU95" s="264"/>
      <c r="AV95" s="265"/>
      <c r="AW95" s="292"/>
      <c r="AX95" s="247"/>
      <c r="AY95" s="264"/>
      <c r="AZ95" s="265"/>
      <c r="BA95" s="218"/>
      <c r="BB95" s="218"/>
      <c r="BC95" s="218"/>
      <c r="BD95" s="218"/>
      <c r="BF95" s="129"/>
      <c r="BG95" s="129"/>
      <c r="BH95" s="129"/>
    </row>
    <row r="96" spans="2:60" s="17" customFormat="1" ht="20.25" customHeight="1">
      <c r="B96" s="355" t="s">
        <v>177</v>
      </c>
      <c r="C96" s="356"/>
      <c r="D96" s="357"/>
      <c r="E96" s="326" t="s">
        <v>114</v>
      </c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  <c r="R96" s="328"/>
      <c r="S96" s="292"/>
      <c r="T96" s="247"/>
      <c r="U96" s="320">
        <v>6</v>
      </c>
      <c r="V96" s="321"/>
      <c r="W96" s="292"/>
      <c r="X96" s="247"/>
      <c r="Y96" s="264"/>
      <c r="Z96" s="265"/>
      <c r="AA96" s="499">
        <f t="shared" si="7"/>
        <v>7.5</v>
      </c>
      <c r="AB96" s="323"/>
      <c r="AC96" s="303">
        <f>AE96+AM96</f>
        <v>225</v>
      </c>
      <c r="AD96" s="304"/>
      <c r="AE96" s="292">
        <f t="shared" si="6"/>
        <v>0</v>
      </c>
      <c r="AF96" s="247"/>
      <c r="AG96" s="264"/>
      <c r="AH96" s="265"/>
      <c r="AI96" s="292"/>
      <c r="AJ96" s="247"/>
      <c r="AK96" s="264"/>
      <c r="AL96" s="247"/>
      <c r="AM96" s="264">
        <v>225</v>
      </c>
      <c r="AN96" s="265"/>
      <c r="AO96" s="292"/>
      <c r="AP96" s="247"/>
      <c r="AQ96" s="264"/>
      <c r="AR96" s="265"/>
      <c r="AS96" s="292"/>
      <c r="AT96" s="247"/>
      <c r="AU96" s="264"/>
      <c r="AV96" s="265"/>
      <c r="AW96" s="292"/>
      <c r="AX96" s="247"/>
      <c r="AY96" s="264" t="s">
        <v>111</v>
      </c>
      <c r="AZ96" s="265"/>
      <c r="BA96" s="214"/>
      <c r="BB96" s="20"/>
      <c r="BC96" s="214"/>
      <c r="BD96" s="214"/>
      <c r="BF96" s="55"/>
      <c r="BG96" s="55"/>
      <c r="BH96" s="55"/>
    </row>
    <row r="97" spans="2:60" s="17" customFormat="1" ht="21" customHeight="1">
      <c r="B97" s="496"/>
      <c r="C97" s="497"/>
      <c r="D97" s="498"/>
      <c r="E97" s="326" t="s">
        <v>93</v>
      </c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8"/>
      <c r="S97" s="292"/>
      <c r="T97" s="247"/>
      <c r="U97" s="264"/>
      <c r="V97" s="265"/>
      <c r="W97" s="292"/>
      <c r="X97" s="247"/>
      <c r="Y97" s="264"/>
      <c r="Z97" s="265"/>
      <c r="AA97" s="499">
        <f t="shared" si="7"/>
        <v>6</v>
      </c>
      <c r="AB97" s="323"/>
      <c r="AC97" s="303">
        <f>AE97+AM97</f>
        <v>180</v>
      </c>
      <c r="AD97" s="304"/>
      <c r="AE97" s="292">
        <f t="shared" si="6"/>
        <v>0</v>
      </c>
      <c r="AF97" s="247"/>
      <c r="AG97" s="264"/>
      <c r="AH97" s="265"/>
      <c r="AI97" s="292"/>
      <c r="AJ97" s="247"/>
      <c r="AK97" s="264"/>
      <c r="AL97" s="247"/>
      <c r="AM97" s="264">
        <v>180</v>
      </c>
      <c r="AN97" s="265"/>
      <c r="AO97" s="292"/>
      <c r="AP97" s="247"/>
      <c r="AQ97" s="264"/>
      <c r="AR97" s="265"/>
      <c r="AS97" s="292"/>
      <c r="AT97" s="247"/>
      <c r="AU97" s="264"/>
      <c r="AV97" s="265"/>
      <c r="AW97" s="292"/>
      <c r="AX97" s="247"/>
      <c r="AY97" s="264" t="s">
        <v>111</v>
      </c>
      <c r="AZ97" s="265"/>
      <c r="BA97" s="218"/>
      <c r="BB97" s="218"/>
      <c r="BC97" s="218"/>
      <c r="BD97" s="218"/>
      <c r="BF97" s="55"/>
      <c r="BG97" s="55"/>
      <c r="BH97" s="55"/>
    </row>
    <row r="98" spans="2:60" s="200" customFormat="1" ht="23.25" customHeight="1" thickBot="1">
      <c r="B98" s="377" t="s">
        <v>83</v>
      </c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378"/>
      <c r="R98" s="379"/>
      <c r="S98" s="375">
        <v>1</v>
      </c>
      <c r="T98" s="376"/>
      <c r="U98" s="298">
        <v>4</v>
      </c>
      <c r="V98" s="299"/>
      <c r="W98" s="456"/>
      <c r="X98" s="457"/>
      <c r="Y98" s="298"/>
      <c r="Z98" s="299"/>
      <c r="AA98" s="458">
        <f>SUM(AA89:AA97)</f>
        <v>37.5</v>
      </c>
      <c r="AB98" s="459"/>
      <c r="AC98" s="298">
        <f>SUM(AC89:AC97)</f>
        <v>1125</v>
      </c>
      <c r="AD98" s="299"/>
      <c r="AE98" s="453">
        <f>SUM(AE89:AE97)</f>
        <v>234</v>
      </c>
      <c r="AF98" s="454"/>
      <c r="AG98" s="298">
        <f>SUM(AG89:AG97)</f>
        <v>171</v>
      </c>
      <c r="AH98" s="299"/>
      <c r="AI98" s="453">
        <f>SUM(AI89:AI97)</f>
        <v>18</v>
      </c>
      <c r="AJ98" s="299"/>
      <c r="AK98" s="453">
        <f>SUM(AK89:AK97)</f>
        <v>45</v>
      </c>
      <c r="AL98" s="454"/>
      <c r="AM98" s="298">
        <f>SUM(AM89:AM97)</f>
        <v>606</v>
      </c>
      <c r="AN98" s="299"/>
      <c r="AO98" s="453">
        <f>SUM(AO89:AO97)</f>
        <v>0</v>
      </c>
      <c r="AP98" s="454"/>
      <c r="AQ98" s="298">
        <f>SUM(AQ89:AQ97)</f>
        <v>2</v>
      </c>
      <c r="AR98" s="299"/>
      <c r="AS98" s="453">
        <f>SUM(AS89:AS97)</f>
        <v>0</v>
      </c>
      <c r="AT98" s="454"/>
      <c r="AU98" s="298">
        <f>SUM(AU89:AU97)</f>
        <v>5</v>
      </c>
      <c r="AV98" s="299"/>
      <c r="AW98" s="453">
        <f>SUM(AW89:AW97)</f>
        <v>2.5</v>
      </c>
      <c r="AX98" s="454"/>
      <c r="AY98" s="298">
        <f>SUM(AY89:AY97)</f>
        <v>7</v>
      </c>
      <c r="AZ98" s="299"/>
      <c r="BA98" s="214"/>
      <c r="BB98" s="20"/>
      <c r="BC98" s="214"/>
      <c r="BD98" s="214"/>
      <c r="BF98" s="204"/>
      <c r="BG98" s="204"/>
      <c r="BH98" s="204"/>
    </row>
    <row r="99" spans="2:60" s="200" customFormat="1" ht="44.25" customHeight="1" thickBot="1">
      <c r="B99" s="372"/>
      <c r="C99" s="373"/>
      <c r="D99" s="374"/>
      <c r="E99" s="367" t="s">
        <v>139</v>
      </c>
      <c r="F99" s="368"/>
      <c r="G99" s="368"/>
      <c r="H99" s="368"/>
      <c r="I99" s="368"/>
      <c r="J99" s="368"/>
      <c r="K99" s="368"/>
      <c r="L99" s="368"/>
      <c r="M99" s="368"/>
      <c r="N99" s="368"/>
      <c r="O99" s="368"/>
      <c r="P99" s="368"/>
      <c r="Q99" s="368"/>
      <c r="R99" s="369"/>
      <c r="S99" s="288">
        <f>SUM(S87,S98)</f>
        <v>6</v>
      </c>
      <c r="T99" s="289"/>
      <c r="U99" s="288">
        <f>SUM(U87,U98)</f>
        <v>5</v>
      </c>
      <c r="V99" s="289"/>
      <c r="W99" s="260">
        <v>1</v>
      </c>
      <c r="X99" s="261"/>
      <c r="Y99" s="288">
        <v>1</v>
      </c>
      <c r="Z99" s="289"/>
      <c r="AA99" s="260">
        <f>SUM(AA87,AA98)</f>
        <v>78</v>
      </c>
      <c r="AB99" s="261"/>
      <c r="AC99" s="258">
        <f>SUM(AC87,AC98)</f>
        <v>2340</v>
      </c>
      <c r="AD99" s="259"/>
      <c r="AE99" s="260">
        <f>SUM(AE87,AE98)</f>
        <v>774</v>
      </c>
      <c r="AF99" s="261"/>
      <c r="AG99" s="258">
        <f>SUM(AG87,AG98)</f>
        <v>504</v>
      </c>
      <c r="AH99" s="259"/>
      <c r="AI99" s="260">
        <f>SUM(AI87,AI98)</f>
        <v>90</v>
      </c>
      <c r="AJ99" s="261"/>
      <c r="AK99" s="258">
        <f>SUM(AK87,AK98)</f>
        <v>180</v>
      </c>
      <c r="AL99" s="495"/>
      <c r="AM99" s="495">
        <f>AM87+AM98</f>
        <v>1191</v>
      </c>
      <c r="AN99" s="259"/>
      <c r="AO99" s="260">
        <f>SUM(AO87,AO98)</f>
        <v>0</v>
      </c>
      <c r="AP99" s="261"/>
      <c r="AQ99" s="258">
        <f>SUM(AQ87,AQ98)</f>
        <v>2</v>
      </c>
      <c r="AR99" s="259"/>
      <c r="AS99" s="260">
        <f>SUM(AS87,AS98)</f>
        <v>3.5</v>
      </c>
      <c r="AT99" s="261"/>
      <c r="AU99" s="258">
        <f>SUM(AU87,AU98)</f>
        <v>15.5</v>
      </c>
      <c r="AV99" s="259"/>
      <c r="AW99" s="260">
        <f>SUM(AW87,AW98)</f>
        <v>13.5</v>
      </c>
      <c r="AX99" s="261"/>
      <c r="AY99" s="258">
        <f>SUM(AY87,AY98)</f>
        <v>17</v>
      </c>
      <c r="AZ99" s="259"/>
      <c r="BA99" s="218"/>
      <c r="BB99" s="218"/>
      <c r="BC99" s="218"/>
      <c r="BD99" s="218"/>
      <c r="BF99" s="204"/>
      <c r="BG99" s="204"/>
      <c r="BH99" s="204"/>
    </row>
    <row r="100" spans="2:60" s="200" customFormat="1" ht="24" customHeight="1" thickBot="1">
      <c r="B100" s="339" t="s">
        <v>73</v>
      </c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1"/>
      <c r="S100" s="342">
        <f>SUM(S80,S99)</f>
        <v>21</v>
      </c>
      <c r="T100" s="343"/>
      <c r="U100" s="342">
        <f>SUM(U80,U99)</f>
        <v>16</v>
      </c>
      <c r="V100" s="343"/>
      <c r="W100" s="353">
        <v>2</v>
      </c>
      <c r="X100" s="354"/>
      <c r="Y100" s="342">
        <v>3</v>
      </c>
      <c r="Z100" s="343"/>
      <c r="AA100" s="351">
        <f>AA80+AA99</f>
        <v>240</v>
      </c>
      <c r="AB100" s="352"/>
      <c r="AC100" s="349">
        <f>AC80+AC99</f>
        <v>11280</v>
      </c>
      <c r="AD100" s="350"/>
      <c r="AE100" s="347">
        <f>AE80+AE99</f>
        <v>4156</v>
      </c>
      <c r="AF100" s="348"/>
      <c r="AG100" s="349">
        <f>AG80+AG99</f>
        <v>1421</v>
      </c>
      <c r="AH100" s="348"/>
      <c r="AI100" s="349">
        <f>AI80+AI99</f>
        <v>648</v>
      </c>
      <c r="AJ100" s="350"/>
      <c r="AK100" s="347">
        <f>AK80+AK99</f>
        <v>486</v>
      </c>
      <c r="AL100" s="348"/>
      <c r="AM100" s="349">
        <f>AK80+AK99</f>
        <v>486</v>
      </c>
      <c r="AN100" s="350"/>
      <c r="AO100" s="260">
        <f>AO80+AO99</f>
        <v>26</v>
      </c>
      <c r="AP100" s="261"/>
      <c r="AQ100" s="258">
        <f>AQ80+AQ99</f>
        <v>25.5</v>
      </c>
      <c r="AR100" s="259"/>
      <c r="AS100" s="260">
        <f>AS80+AS99</f>
        <v>26</v>
      </c>
      <c r="AT100" s="261"/>
      <c r="AU100" s="258">
        <f>AU80+AU99</f>
        <v>27</v>
      </c>
      <c r="AV100" s="259"/>
      <c r="AW100" s="260">
        <f>AW80+AW99</f>
        <v>23.5</v>
      </c>
      <c r="AX100" s="261"/>
      <c r="AY100" s="258">
        <f>AY80+AY99</f>
        <v>28</v>
      </c>
      <c r="AZ100" s="259"/>
      <c r="BA100" s="214"/>
      <c r="BB100" s="20"/>
      <c r="BC100" s="214"/>
      <c r="BD100" s="214"/>
      <c r="BF100" s="204"/>
      <c r="BG100" s="204"/>
      <c r="BH100" s="204"/>
    </row>
    <row r="101" spans="2:60" s="60" customFormat="1" ht="23.25" customHeight="1" thickBot="1">
      <c r="B101" s="339" t="s">
        <v>197</v>
      </c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340"/>
      <c r="W101" s="340"/>
      <c r="X101" s="340"/>
      <c r="Y101" s="340"/>
      <c r="Z101" s="340"/>
      <c r="AA101" s="340"/>
      <c r="AB101" s="340"/>
      <c r="AC101" s="340"/>
      <c r="AD101" s="340"/>
      <c r="AE101" s="340"/>
      <c r="AF101" s="340"/>
      <c r="AG101" s="340"/>
      <c r="AH101" s="340"/>
      <c r="AI101" s="340"/>
      <c r="AJ101" s="340"/>
      <c r="AK101" s="340"/>
      <c r="AL101" s="340"/>
      <c r="AM101" s="340"/>
      <c r="AN101" s="341"/>
      <c r="AO101" s="260">
        <f>SUM(AO100)</f>
        <v>26</v>
      </c>
      <c r="AP101" s="261"/>
      <c r="AQ101" s="260">
        <f>SUM(AQ100)</f>
        <v>25.5</v>
      </c>
      <c r="AR101" s="261"/>
      <c r="AS101" s="260">
        <f>SUM(AS100)</f>
        <v>26</v>
      </c>
      <c r="AT101" s="261"/>
      <c r="AU101" s="260">
        <f>SUM(AU100)</f>
        <v>27</v>
      </c>
      <c r="AV101" s="261"/>
      <c r="AW101" s="260">
        <f>SUM(AW100)</f>
        <v>23.5</v>
      </c>
      <c r="AX101" s="261"/>
      <c r="AY101" s="260">
        <f>SUM(AY100)</f>
        <v>28</v>
      </c>
      <c r="AZ101" s="261"/>
      <c r="BA101" s="218"/>
      <c r="BB101" s="218"/>
      <c r="BC101" s="218"/>
      <c r="BD101" s="218"/>
      <c r="BF101" s="61"/>
      <c r="BG101" s="61"/>
      <c r="BH101" s="61"/>
    </row>
    <row r="102" spans="2:60" s="60" customFormat="1" ht="23.25" customHeight="1" thickBot="1">
      <c r="B102" s="339" t="s">
        <v>74</v>
      </c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  <c r="Y102" s="340"/>
      <c r="Z102" s="340"/>
      <c r="AA102" s="340"/>
      <c r="AB102" s="340"/>
      <c r="AC102" s="340"/>
      <c r="AD102" s="340"/>
      <c r="AE102" s="340"/>
      <c r="AF102" s="340"/>
      <c r="AG102" s="340"/>
      <c r="AH102" s="340"/>
      <c r="AI102" s="340"/>
      <c r="AJ102" s="340"/>
      <c r="AK102" s="340"/>
      <c r="AL102" s="340"/>
      <c r="AM102" s="340"/>
      <c r="AN102" s="341"/>
      <c r="AO102" s="260">
        <v>4</v>
      </c>
      <c r="AP102" s="261"/>
      <c r="AQ102" s="258">
        <v>3</v>
      </c>
      <c r="AR102" s="259"/>
      <c r="AS102" s="260">
        <v>4</v>
      </c>
      <c r="AT102" s="261"/>
      <c r="AU102" s="258">
        <v>4</v>
      </c>
      <c r="AV102" s="259"/>
      <c r="AW102" s="260">
        <v>4</v>
      </c>
      <c r="AX102" s="261"/>
      <c r="AY102" s="258">
        <v>2</v>
      </c>
      <c r="AZ102" s="259"/>
      <c r="BA102" s="214"/>
      <c r="BB102" s="20"/>
      <c r="BC102" s="214"/>
      <c r="BD102" s="214"/>
      <c r="BF102" s="61"/>
      <c r="BG102" s="61"/>
      <c r="BH102" s="61"/>
    </row>
    <row r="103" spans="2:60" s="57" customFormat="1" ht="22.5" customHeight="1" thickBot="1">
      <c r="B103" s="339" t="s">
        <v>75</v>
      </c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40"/>
      <c r="AN103" s="341"/>
      <c r="AO103" s="260">
        <v>2</v>
      </c>
      <c r="AP103" s="261"/>
      <c r="AQ103" s="258">
        <v>4</v>
      </c>
      <c r="AR103" s="259"/>
      <c r="AS103" s="260">
        <v>4</v>
      </c>
      <c r="AT103" s="261"/>
      <c r="AU103" s="258">
        <v>3</v>
      </c>
      <c r="AV103" s="259"/>
      <c r="AW103" s="260">
        <v>1</v>
      </c>
      <c r="AX103" s="261"/>
      <c r="AY103" s="258">
        <v>3</v>
      </c>
      <c r="AZ103" s="259"/>
      <c r="BA103" s="218"/>
      <c r="BB103" s="218"/>
      <c r="BC103" s="218"/>
      <c r="BD103" s="218"/>
      <c r="BF103" s="59"/>
      <c r="BG103" s="59"/>
      <c r="BH103" s="59"/>
    </row>
    <row r="104" spans="2:60" s="21" customFormat="1" ht="21.75" customHeight="1" thickBot="1">
      <c r="B104" s="339" t="s">
        <v>76</v>
      </c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0"/>
      <c r="V104" s="340"/>
      <c r="W104" s="340"/>
      <c r="X104" s="340"/>
      <c r="Y104" s="340"/>
      <c r="Z104" s="340"/>
      <c r="AA104" s="340"/>
      <c r="AB104" s="340"/>
      <c r="AC104" s="340"/>
      <c r="AD104" s="340"/>
      <c r="AE104" s="340"/>
      <c r="AF104" s="340"/>
      <c r="AG104" s="340"/>
      <c r="AH104" s="340"/>
      <c r="AI104" s="340"/>
      <c r="AJ104" s="340"/>
      <c r="AK104" s="340"/>
      <c r="AL104" s="340"/>
      <c r="AM104" s="340"/>
      <c r="AN104" s="341"/>
      <c r="AO104" s="260"/>
      <c r="AP104" s="261"/>
      <c r="AQ104" s="258"/>
      <c r="AR104" s="259"/>
      <c r="AS104" s="260"/>
      <c r="AT104" s="261"/>
      <c r="AU104" s="258"/>
      <c r="AV104" s="259"/>
      <c r="AW104" s="258">
        <v>1</v>
      </c>
      <c r="AX104" s="259"/>
      <c r="AY104" s="258">
        <v>1</v>
      </c>
      <c r="AZ104" s="259"/>
      <c r="BA104" s="214"/>
      <c r="BB104" s="20"/>
      <c r="BC104" s="214"/>
      <c r="BD104" s="214"/>
      <c r="BF104" s="40"/>
      <c r="BG104" s="40"/>
      <c r="BH104" s="40"/>
    </row>
    <row r="105" spans="1:60" s="21" customFormat="1" ht="21.75" customHeight="1" thickBot="1">
      <c r="A105" s="53"/>
      <c r="B105" s="339" t="s">
        <v>77</v>
      </c>
      <c r="C105" s="340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  <c r="W105" s="340"/>
      <c r="X105" s="340"/>
      <c r="Y105" s="340"/>
      <c r="Z105" s="340"/>
      <c r="AA105" s="340"/>
      <c r="AB105" s="340"/>
      <c r="AC105" s="340"/>
      <c r="AD105" s="340"/>
      <c r="AE105" s="340"/>
      <c r="AF105" s="340"/>
      <c r="AG105" s="340"/>
      <c r="AH105" s="340"/>
      <c r="AI105" s="340"/>
      <c r="AJ105" s="340"/>
      <c r="AK105" s="340"/>
      <c r="AL105" s="340"/>
      <c r="AM105" s="340"/>
      <c r="AN105" s="341"/>
      <c r="AO105" s="260"/>
      <c r="AP105" s="261"/>
      <c r="AQ105" s="258">
        <v>1</v>
      </c>
      <c r="AR105" s="259"/>
      <c r="AS105" s="260"/>
      <c r="AT105" s="261"/>
      <c r="AU105" s="258">
        <v>1</v>
      </c>
      <c r="AV105" s="259"/>
      <c r="AW105" s="260">
        <v>1</v>
      </c>
      <c r="AX105" s="261"/>
      <c r="AY105" s="258"/>
      <c r="AZ105" s="259"/>
      <c r="BA105" s="214"/>
      <c r="BB105" s="20"/>
      <c r="BC105" s="214"/>
      <c r="BD105" s="214"/>
      <c r="BF105" s="40"/>
      <c r="BG105" s="40"/>
      <c r="BH105" s="40"/>
    </row>
    <row r="106" spans="1:60" s="21" customFormat="1" ht="9" customHeight="1" thickBot="1">
      <c r="A106" s="53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0"/>
      <c r="P106" s="40"/>
      <c r="Q106" s="40"/>
      <c r="R106" s="40"/>
      <c r="S106" s="51"/>
      <c r="T106" s="40"/>
      <c r="U106" s="40"/>
      <c r="V106" s="40"/>
      <c r="W106" s="40"/>
      <c r="X106" s="40"/>
      <c r="Y106" s="40"/>
      <c r="Z106" s="81"/>
      <c r="AA106" s="82"/>
      <c r="AB106" s="82"/>
      <c r="AC106" s="82"/>
      <c r="AD106" s="82"/>
      <c r="AE106" s="82"/>
      <c r="AF106" s="82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214"/>
      <c r="BB106" s="20"/>
      <c r="BC106" s="214"/>
      <c r="BD106" s="214"/>
      <c r="BF106" s="40"/>
      <c r="BG106" s="40"/>
      <c r="BH106" s="40"/>
    </row>
    <row r="107" spans="1:60" s="203" customFormat="1" ht="24" customHeight="1" thickBot="1">
      <c r="A107" s="205"/>
      <c r="B107" s="206" t="s">
        <v>36</v>
      </c>
      <c r="C107" s="381" t="s">
        <v>38</v>
      </c>
      <c r="D107" s="382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3"/>
      <c r="S107" s="249" t="s">
        <v>232</v>
      </c>
      <c r="T107" s="250"/>
      <c r="U107" s="250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0"/>
      <c r="AI107" s="250"/>
      <c r="AJ107" s="250"/>
      <c r="AK107" s="250"/>
      <c r="AL107" s="250"/>
      <c r="AM107" s="250"/>
      <c r="AN107" s="250"/>
      <c r="AO107" s="250"/>
      <c r="AP107" s="250"/>
      <c r="AQ107" s="250"/>
      <c r="AR107" s="250"/>
      <c r="AS107" s="250"/>
      <c r="AT107" s="250"/>
      <c r="AU107" s="250"/>
      <c r="AV107" s="251"/>
      <c r="AW107" s="230" t="s">
        <v>233</v>
      </c>
      <c r="AX107" s="231"/>
      <c r="AY107" s="231"/>
      <c r="AZ107" s="231"/>
      <c r="BA107" s="231"/>
      <c r="BB107" s="231"/>
      <c r="BC107" s="231"/>
      <c r="BD107" s="231"/>
      <c r="BE107" s="232"/>
      <c r="BF107" s="207"/>
      <c r="BG107" s="207"/>
      <c r="BH107" s="207"/>
    </row>
    <row r="108" spans="1:60" s="203" customFormat="1" ht="24" customHeight="1" thickBot="1">
      <c r="A108" s="205"/>
      <c r="B108" s="206" t="s">
        <v>39</v>
      </c>
      <c r="C108" s="381" t="s">
        <v>37</v>
      </c>
      <c r="D108" s="382"/>
      <c r="E108" s="382"/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382"/>
      <c r="R108" s="383"/>
      <c r="S108" s="384"/>
      <c r="T108" s="385"/>
      <c r="U108" s="370"/>
      <c r="V108" s="371"/>
      <c r="W108" s="713"/>
      <c r="X108" s="714"/>
      <c r="Y108" s="664"/>
      <c r="Z108" s="665"/>
      <c r="AA108" s="370">
        <v>22.5</v>
      </c>
      <c r="AB108" s="371"/>
      <c r="AC108" s="711">
        <f>AA108*30</f>
        <v>675</v>
      </c>
      <c r="AD108" s="712"/>
      <c r="AE108" s="664"/>
      <c r="AF108" s="665"/>
      <c r="AG108" s="664" t="s">
        <v>234</v>
      </c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666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5"/>
      <c r="BF108" s="208"/>
      <c r="BG108" s="208"/>
      <c r="BH108" s="208"/>
    </row>
    <row r="109" spans="23:40" s="22" customFormat="1" ht="12" customHeight="1"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4:42" s="133" customFormat="1" ht="21" customHeight="1">
      <c r="D110" s="248" t="s">
        <v>231</v>
      </c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20"/>
      <c r="AD110" s="220"/>
      <c r="AE110" s="220"/>
      <c r="AF110" s="136"/>
      <c r="AG110" s="136"/>
      <c r="AH110" s="136"/>
      <c r="AI110" s="136"/>
      <c r="AJ110" s="136"/>
      <c r="AK110" s="136"/>
      <c r="AL110" s="221"/>
      <c r="AM110" s="221"/>
      <c r="AN110" s="221"/>
      <c r="AO110" s="221"/>
      <c r="AP110" s="221"/>
    </row>
    <row r="111" spans="2:56" s="203" customFormat="1" ht="22.5" customHeight="1">
      <c r="B111" s="209"/>
      <c r="C111" s="210"/>
      <c r="D111" s="210"/>
      <c r="E111" s="380" t="s">
        <v>185</v>
      </c>
      <c r="F111" s="380"/>
      <c r="G111" s="380"/>
      <c r="H111" s="380"/>
      <c r="I111" s="380"/>
      <c r="J111" s="380"/>
      <c r="K111" s="380"/>
      <c r="L111" s="380"/>
      <c r="M111" s="380"/>
      <c r="N111" s="380"/>
      <c r="O111" s="380"/>
      <c r="P111" s="380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  <c r="AB111" s="380"/>
      <c r="AC111" s="380"/>
      <c r="AD111" s="380"/>
      <c r="AE111" s="380"/>
      <c r="AF111" s="380"/>
      <c r="AG111" s="380"/>
      <c r="AH111" s="380"/>
      <c r="AI111" s="380"/>
      <c r="AJ111" s="380"/>
      <c r="AK111" s="380"/>
      <c r="AL111" s="380"/>
      <c r="AM111" s="380"/>
      <c r="AN111" s="380"/>
      <c r="AO111" s="380"/>
      <c r="AP111" s="380"/>
      <c r="AQ111" s="380"/>
      <c r="AR111" s="380"/>
      <c r="AS111" s="380"/>
      <c r="AT111" s="380"/>
      <c r="AU111" s="380"/>
      <c r="AV111" s="380"/>
      <c r="AW111" s="380"/>
      <c r="AX111" s="380"/>
      <c r="AY111" s="380"/>
      <c r="AZ111" s="380"/>
      <c r="BA111" s="380"/>
      <c r="BB111" s="380"/>
      <c r="BC111" s="380"/>
      <c r="BD111" s="380"/>
    </row>
    <row r="112" spans="2:60" s="200" customFormat="1" ht="4.5" customHeight="1" hidden="1">
      <c r="B112" s="211"/>
      <c r="C112" s="212"/>
      <c r="D112" s="212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213"/>
      <c r="BF112" s="213"/>
      <c r="BG112" s="213"/>
      <c r="BH112" s="213"/>
    </row>
    <row r="113" spans="2:60" s="22" customFormat="1" ht="19.5" customHeight="1">
      <c r="B113" s="93"/>
      <c r="C113" s="98"/>
      <c r="D113" s="98"/>
      <c r="E113" s="108"/>
      <c r="F113" s="109"/>
      <c r="G113" s="110"/>
      <c r="H113" s="111"/>
      <c r="I113" s="111"/>
      <c r="J113" s="110"/>
      <c r="K113" s="112"/>
      <c r="L113" s="112"/>
      <c r="M113" s="112"/>
      <c r="N113" s="113"/>
      <c r="O113" s="225"/>
      <c r="P113" s="225"/>
      <c r="Q113" s="225"/>
      <c r="R113" s="225"/>
      <c r="S113" s="114"/>
      <c r="T113" s="115"/>
      <c r="U113" s="115"/>
      <c r="V113" s="112"/>
      <c r="W113" s="112"/>
      <c r="X113" s="116"/>
      <c r="Y113" s="116"/>
      <c r="Z113" s="112"/>
      <c r="AA113" s="118"/>
      <c r="AB113" s="118"/>
      <c r="AC113" s="118"/>
      <c r="AD113" s="118"/>
      <c r="AE113" s="118"/>
      <c r="AF113" s="118"/>
      <c r="AG113" s="118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226"/>
      <c r="AV113" s="226"/>
      <c r="AW113" s="226"/>
      <c r="AX113" s="115"/>
      <c r="AY113" s="114"/>
      <c r="AZ113" s="116"/>
      <c r="BA113" s="116"/>
      <c r="BB113" s="112"/>
      <c r="BC113" s="112"/>
      <c r="BD113" s="115"/>
      <c r="BE113" s="97"/>
      <c r="BF113" s="96"/>
      <c r="BG113" s="96"/>
      <c r="BH113" s="95"/>
    </row>
    <row r="114" spans="7:58" s="22" customFormat="1" ht="25.5" customHeight="1">
      <c r="G114" s="119" t="s">
        <v>186</v>
      </c>
      <c r="H114" s="119"/>
      <c r="I114" s="119"/>
      <c r="J114" s="119"/>
      <c r="K114" s="119"/>
      <c r="L114" s="119"/>
      <c r="M114" s="119"/>
      <c r="N114" s="119"/>
      <c r="O114" s="119"/>
      <c r="P114" s="101"/>
      <c r="Q114" s="101"/>
      <c r="R114" s="101"/>
      <c r="S114" s="102"/>
      <c r="T114" s="103"/>
      <c r="U114" s="103"/>
      <c r="V114" s="698" t="s">
        <v>187</v>
      </c>
      <c r="W114" s="698"/>
      <c r="X114" s="698"/>
      <c r="Y114" s="698"/>
      <c r="Z114" s="698"/>
      <c r="AA114" s="698"/>
      <c r="AB114" s="698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</row>
    <row r="115" spans="4:62" s="22" customFormat="1" ht="36" customHeight="1">
      <c r="D115" s="93"/>
      <c r="E115" s="98"/>
      <c r="F115" s="98"/>
      <c r="G115" s="108"/>
      <c r="H115" s="109"/>
      <c r="I115" s="110"/>
      <c r="J115" s="111"/>
      <c r="K115" s="111"/>
      <c r="L115" s="110"/>
      <c r="M115" s="112"/>
      <c r="N115" s="112"/>
      <c r="O115" s="112"/>
      <c r="P115" s="113"/>
      <c r="Q115" s="699" t="s">
        <v>5</v>
      </c>
      <c r="R115" s="699"/>
      <c r="S115" s="699"/>
      <c r="T115" s="699"/>
      <c r="U115" s="114"/>
      <c r="V115" s="115"/>
      <c r="W115" s="115"/>
      <c r="X115" s="112"/>
      <c r="Y115" s="112"/>
      <c r="Z115" s="116" t="s">
        <v>6</v>
      </c>
      <c r="AA115" s="117"/>
      <c r="AB115" s="112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94"/>
      <c r="BH115" s="94"/>
      <c r="BI115" s="94"/>
      <c r="BJ115" s="94"/>
    </row>
    <row r="116" spans="4:62" s="22" customFormat="1" ht="18" customHeight="1">
      <c r="D116" s="93"/>
      <c r="E116" s="98"/>
      <c r="F116" s="98"/>
      <c r="G116" s="119" t="s">
        <v>7</v>
      </c>
      <c r="H116" s="119"/>
      <c r="I116" s="119"/>
      <c r="J116" s="119"/>
      <c r="K116" s="119"/>
      <c r="L116" s="119"/>
      <c r="M116" s="119"/>
      <c r="N116" s="119"/>
      <c r="O116" s="119"/>
      <c r="P116" s="101"/>
      <c r="Q116" s="101"/>
      <c r="R116" s="101"/>
      <c r="S116" s="102"/>
      <c r="T116" s="103"/>
      <c r="U116" s="103"/>
      <c r="V116" s="698" t="s">
        <v>179</v>
      </c>
      <c r="W116" s="698"/>
      <c r="X116" s="698"/>
      <c r="Y116" s="698"/>
      <c r="Z116" s="698"/>
      <c r="AA116" s="698"/>
      <c r="AB116" s="698"/>
      <c r="AC116" s="104"/>
      <c r="AD116" s="105"/>
      <c r="AE116" s="106"/>
      <c r="AF116" s="105"/>
      <c r="AG116" s="700" t="s">
        <v>188</v>
      </c>
      <c r="AH116" s="700"/>
      <c r="AI116" s="700"/>
      <c r="AJ116" s="700"/>
      <c r="AK116" s="700"/>
      <c r="AL116" s="700"/>
      <c r="AM116" s="700"/>
      <c r="AN116" s="700"/>
      <c r="AO116" s="700"/>
      <c r="AP116" s="700"/>
      <c r="AQ116" s="700"/>
      <c r="AR116" s="700"/>
      <c r="AS116" s="700"/>
      <c r="AT116" s="700"/>
      <c r="AU116" s="101"/>
      <c r="AV116" s="101"/>
      <c r="AW116" s="101"/>
      <c r="AX116" s="101"/>
      <c r="AY116" s="709" t="s">
        <v>189</v>
      </c>
      <c r="AZ116" s="709"/>
      <c r="BA116" s="709"/>
      <c r="BB116" s="709"/>
      <c r="BC116" s="709"/>
      <c r="BD116" s="709"/>
      <c r="BE116" s="709"/>
      <c r="BF116" s="107"/>
      <c r="BG116" s="95"/>
      <c r="BH116" s="95"/>
      <c r="BI116" s="95"/>
      <c r="BJ116" s="95"/>
    </row>
    <row r="117" spans="4:62" s="22" customFormat="1" ht="18" customHeight="1">
      <c r="D117" s="93"/>
      <c r="E117" s="98"/>
      <c r="F117" s="98"/>
      <c r="G117" s="108"/>
      <c r="H117" s="109"/>
      <c r="I117" s="110"/>
      <c r="J117" s="111"/>
      <c r="K117" s="111"/>
      <c r="L117" s="110"/>
      <c r="M117" s="112"/>
      <c r="N117" s="112"/>
      <c r="O117" s="112"/>
      <c r="P117" s="113"/>
      <c r="Q117" s="699" t="s">
        <v>5</v>
      </c>
      <c r="R117" s="699"/>
      <c r="S117" s="699"/>
      <c r="T117" s="699"/>
      <c r="U117" s="114"/>
      <c r="V117" s="115"/>
      <c r="W117" s="115"/>
      <c r="X117" s="112"/>
      <c r="Y117" s="112"/>
      <c r="Z117" s="116" t="s">
        <v>6</v>
      </c>
      <c r="AA117" s="117"/>
      <c r="AB117" s="112"/>
      <c r="AC117" s="118"/>
      <c r="AD117" s="118"/>
      <c r="AE117" s="118"/>
      <c r="AF117" s="118"/>
      <c r="AG117" s="118"/>
      <c r="AH117" s="118"/>
      <c r="AI117" s="118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710" t="s">
        <v>5</v>
      </c>
      <c r="AX117" s="710"/>
      <c r="AY117" s="710"/>
      <c r="AZ117" s="115"/>
      <c r="BA117" s="114"/>
      <c r="BB117" s="116" t="s">
        <v>6</v>
      </c>
      <c r="BC117" s="117"/>
      <c r="BD117" s="112"/>
      <c r="BE117" s="112"/>
      <c r="BF117" s="115"/>
      <c r="BG117" s="99"/>
      <c r="BH117" s="99"/>
      <c r="BI117" s="99"/>
      <c r="BJ117" s="99"/>
    </row>
    <row r="118" spans="2:60" s="22" customFormat="1" ht="19.5" customHeight="1">
      <c r="B118" s="93"/>
      <c r="C118" s="98"/>
      <c r="D118" s="98"/>
      <c r="E118" s="108"/>
      <c r="F118" s="109"/>
      <c r="G118" s="110"/>
      <c r="H118" s="111"/>
      <c r="I118" s="111"/>
      <c r="J118" s="110"/>
      <c r="K118" s="112"/>
      <c r="L118" s="112"/>
      <c r="M118" s="112"/>
      <c r="N118" s="113"/>
      <c r="O118" s="225"/>
      <c r="P118" s="225"/>
      <c r="Q118" s="225"/>
      <c r="R118" s="225"/>
      <c r="S118" s="114"/>
      <c r="T118" s="115"/>
      <c r="U118" s="115"/>
      <c r="V118" s="112"/>
      <c r="W118" s="112"/>
      <c r="X118" s="116"/>
      <c r="Y118" s="116"/>
      <c r="Z118" s="112"/>
      <c r="AA118" s="118"/>
      <c r="AB118" s="118"/>
      <c r="AC118" s="118"/>
      <c r="AD118" s="118"/>
      <c r="AE118" s="118"/>
      <c r="AF118" s="118"/>
      <c r="AG118" s="118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226"/>
      <c r="AV118" s="226"/>
      <c r="AW118" s="226"/>
      <c r="AX118" s="115"/>
      <c r="AY118" s="114"/>
      <c r="AZ118" s="116"/>
      <c r="BA118" s="116"/>
      <c r="BB118" s="112"/>
      <c r="BC118" s="112"/>
      <c r="BD118" s="115"/>
      <c r="BE118" s="97"/>
      <c r="BF118" s="96"/>
      <c r="BG118" s="96"/>
      <c r="BH118" s="95"/>
    </row>
    <row r="119" spans="1:59" s="21" customFormat="1" ht="16.5" customHeight="1">
      <c r="A119" s="83"/>
      <c r="B119" s="83"/>
      <c r="C119" s="83"/>
      <c r="D119" s="30"/>
      <c r="E119" s="30"/>
      <c r="F119" s="30"/>
      <c r="G119" s="30"/>
      <c r="H119" s="30"/>
      <c r="I119" s="30"/>
      <c r="J119" s="31"/>
      <c r="K119" s="30"/>
      <c r="L119" s="30"/>
      <c r="M119" s="31"/>
      <c r="N119" s="30"/>
      <c r="P119" s="32"/>
      <c r="Q119" s="26"/>
      <c r="R119" s="18"/>
      <c r="S119" s="26"/>
      <c r="T119" s="448"/>
      <c r="U119" s="448"/>
      <c r="V119" s="448"/>
      <c r="W119" s="448"/>
      <c r="X119" s="448"/>
      <c r="Y119" s="28"/>
      <c r="Z119" s="84"/>
      <c r="AA119" s="28"/>
      <c r="AB119" s="28"/>
      <c r="AC119" s="28"/>
      <c r="AD119" s="28"/>
      <c r="AE119" s="28"/>
      <c r="AF119" s="28"/>
      <c r="AG119" s="41"/>
      <c r="AH119" s="42"/>
      <c r="AI119" s="42"/>
      <c r="AJ119" s="43"/>
      <c r="AK119" s="42"/>
      <c r="AL119" s="42"/>
      <c r="AM119" s="44"/>
      <c r="AQ119" s="509"/>
      <c r="AR119" s="509"/>
      <c r="AS119" s="509"/>
      <c r="AT119" s="509"/>
      <c r="AU119" s="509"/>
      <c r="AV119" s="509"/>
      <c r="AW119" s="68"/>
      <c r="AX119" s="68"/>
      <c r="AY119" s="69"/>
      <c r="AZ119" s="69"/>
      <c r="BA119" s="86"/>
      <c r="BB119" s="87"/>
      <c r="BC119" s="87"/>
      <c r="BD119" s="87"/>
      <c r="BE119" s="87"/>
      <c r="BF119" s="88"/>
      <c r="BG119" s="54"/>
    </row>
    <row r="120" spans="1:59" s="21" customFormat="1" ht="16.5" customHeight="1">
      <c r="A120" s="83"/>
      <c r="B120" s="83"/>
      <c r="C120" s="83"/>
      <c r="D120" s="30"/>
      <c r="E120" s="30"/>
      <c r="F120" s="30"/>
      <c r="G120" s="30"/>
      <c r="H120" s="30"/>
      <c r="I120" s="30"/>
      <c r="J120" s="31"/>
      <c r="K120" s="30"/>
      <c r="L120" s="30"/>
      <c r="M120" s="31"/>
      <c r="N120" s="30"/>
      <c r="P120" s="32"/>
      <c r="Q120" s="26"/>
      <c r="R120" s="18"/>
      <c r="S120" s="26"/>
      <c r="T120" s="26"/>
      <c r="U120" s="27"/>
      <c r="W120" s="32"/>
      <c r="X120" s="28"/>
      <c r="Y120" s="28"/>
      <c r="Z120" s="28"/>
      <c r="AA120" s="28"/>
      <c r="AB120" s="28"/>
      <c r="AC120" s="28"/>
      <c r="AD120" s="28"/>
      <c r="AE120" s="28"/>
      <c r="AF120" s="28"/>
      <c r="AG120" s="41"/>
      <c r="AH120" s="42"/>
      <c r="AI120" s="42"/>
      <c r="AJ120" s="43"/>
      <c r="AK120" s="42"/>
      <c r="AL120" s="42"/>
      <c r="AM120" s="44"/>
      <c r="AQ120" s="509"/>
      <c r="AR120" s="509"/>
      <c r="AS120" s="509"/>
      <c r="AT120" s="509"/>
      <c r="AU120" s="509"/>
      <c r="AV120" s="509"/>
      <c r="AY120" s="31"/>
      <c r="BA120" s="32"/>
      <c r="BF120" s="19"/>
      <c r="BG120" s="19"/>
    </row>
    <row r="121" spans="1:59" s="21" customFormat="1" ht="15" customHeight="1">
      <c r="A121" s="83"/>
      <c r="B121" s="83"/>
      <c r="C121" s="83"/>
      <c r="D121" s="83"/>
      <c r="E121" s="83"/>
      <c r="F121" s="83"/>
      <c r="G121" s="83"/>
      <c r="H121" s="30"/>
      <c r="I121" s="30"/>
      <c r="J121" s="30"/>
      <c r="K121" s="30"/>
      <c r="L121" s="84"/>
      <c r="M121" s="8"/>
      <c r="N121" s="8"/>
      <c r="O121" s="8"/>
      <c r="P121" s="39"/>
      <c r="Q121" s="39"/>
      <c r="R121" s="85"/>
      <c r="S121" s="26"/>
      <c r="T121" s="26"/>
      <c r="U121" s="27"/>
      <c r="W121" s="32"/>
      <c r="X121" s="28"/>
      <c r="Y121" s="28"/>
      <c r="Z121" s="28"/>
      <c r="AA121" s="28"/>
      <c r="AB121" s="28"/>
      <c r="AC121" s="28"/>
      <c r="AD121" s="28"/>
      <c r="AE121" s="28"/>
      <c r="AF121" s="28"/>
      <c r="AG121" s="41"/>
      <c r="AH121" s="42"/>
      <c r="AI121" s="42"/>
      <c r="AJ121" s="43"/>
      <c r="AK121" s="42"/>
      <c r="AL121" s="42"/>
      <c r="AM121" s="44"/>
      <c r="AQ121" s="52"/>
      <c r="AR121" s="52"/>
      <c r="AS121" s="52"/>
      <c r="AT121" s="52"/>
      <c r="AU121" s="52"/>
      <c r="AV121" s="52"/>
      <c r="AY121" s="31"/>
      <c r="BA121" s="32"/>
      <c r="BF121" s="19"/>
      <c r="BG121" s="19"/>
    </row>
    <row r="122" spans="1:59" s="21" customFormat="1" ht="16.5" customHeight="1">
      <c r="A122" s="83"/>
      <c r="B122" s="83"/>
      <c r="C122" s="83"/>
      <c r="D122" s="30"/>
      <c r="E122" s="30"/>
      <c r="F122" s="30"/>
      <c r="G122" s="30"/>
      <c r="H122" s="30"/>
      <c r="I122" s="30"/>
      <c r="J122" s="31"/>
      <c r="K122" s="30"/>
      <c r="L122" s="30"/>
      <c r="M122" s="31"/>
      <c r="N122" s="30"/>
      <c r="P122" s="32"/>
      <c r="R122" s="49"/>
      <c r="S122" s="26"/>
      <c r="T122" s="448"/>
      <c r="U122" s="448"/>
      <c r="V122" s="448"/>
      <c r="W122" s="448"/>
      <c r="X122" s="448"/>
      <c r="Y122" s="28"/>
      <c r="Z122" s="84"/>
      <c r="AA122" s="28"/>
      <c r="AB122" s="28"/>
      <c r="AC122" s="28"/>
      <c r="AD122" s="28"/>
      <c r="AE122" s="28"/>
      <c r="AF122" s="28"/>
      <c r="AG122" s="41"/>
      <c r="AH122" s="42"/>
      <c r="AI122" s="42"/>
      <c r="AJ122" s="43"/>
      <c r="AK122" s="42"/>
      <c r="AL122" s="42"/>
      <c r="AM122" s="44"/>
      <c r="AQ122" s="56"/>
      <c r="AR122" s="83"/>
      <c r="AS122" s="83"/>
      <c r="AT122" s="83"/>
      <c r="AU122" s="83"/>
      <c r="AV122" s="83"/>
      <c r="BA122" s="86"/>
      <c r="BB122" s="87"/>
      <c r="BC122" s="87"/>
      <c r="BD122" s="17"/>
      <c r="BE122" s="87"/>
      <c r="BF122" s="88"/>
      <c r="BG122" s="54"/>
    </row>
    <row r="123" spans="1:59" s="21" customFormat="1" ht="15.75" customHeight="1">
      <c r="A123" s="29"/>
      <c r="B123" s="83"/>
      <c r="C123" s="83"/>
      <c r="D123" s="30"/>
      <c r="E123" s="30"/>
      <c r="F123" s="30"/>
      <c r="G123" s="30"/>
      <c r="H123" s="30"/>
      <c r="I123" s="30"/>
      <c r="J123" s="31"/>
      <c r="K123" s="30"/>
      <c r="L123" s="30"/>
      <c r="M123" s="31"/>
      <c r="N123" s="30"/>
      <c r="P123" s="32"/>
      <c r="R123" s="49"/>
      <c r="S123" s="26"/>
      <c r="T123" s="26"/>
      <c r="U123" s="27"/>
      <c r="W123" s="32"/>
      <c r="X123" s="38"/>
      <c r="Y123" s="29"/>
      <c r="Z123" s="29"/>
      <c r="AA123" s="29"/>
      <c r="AB123" s="29"/>
      <c r="AC123" s="29"/>
      <c r="AD123" s="29"/>
      <c r="AE123" s="29"/>
      <c r="AF123" s="29"/>
      <c r="AG123" s="29"/>
      <c r="AH123" s="23"/>
      <c r="AI123" s="25"/>
      <c r="AJ123" s="25"/>
      <c r="AK123" s="29"/>
      <c r="AL123" s="30"/>
      <c r="AM123" s="30"/>
      <c r="AQ123" s="22"/>
      <c r="AR123" s="36"/>
      <c r="AS123" s="22"/>
      <c r="AT123" s="22"/>
      <c r="AU123" s="9"/>
      <c r="AV123" s="22"/>
      <c r="AW123" s="22"/>
      <c r="AX123" s="22"/>
      <c r="AY123" s="31"/>
      <c r="AZ123" s="31"/>
      <c r="BA123" s="50"/>
      <c r="BF123" s="50"/>
      <c r="BG123" s="50"/>
    </row>
    <row r="124" spans="2:60" ht="12.75" customHeight="1">
      <c r="B124" s="83"/>
      <c r="C124" s="83"/>
      <c r="D124" s="83"/>
      <c r="E124" s="83"/>
      <c r="F124" s="83"/>
      <c r="G124" s="83"/>
      <c r="H124" s="30"/>
      <c r="I124" s="30"/>
      <c r="J124" s="30"/>
      <c r="K124" s="30"/>
      <c r="L124" s="84"/>
      <c r="M124" s="8"/>
      <c r="N124" s="8"/>
      <c r="O124" s="8"/>
      <c r="P124" s="39"/>
      <c r="Q124" s="39"/>
      <c r="R124" s="85"/>
      <c r="S124" s="2"/>
      <c r="T124" s="2"/>
      <c r="U124" s="2"/>
      <c r="V124" s="2"/>
      <c r="AT124" s="22"/>
      <c r="AU124" s="33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</row>
    <row r="125" spans="2:60" ht="12.75" customHeight="1">
      <c r="B125" s="30"/>
      <c r="C125" s="30"/>
      <c r="D125" s="30"/>
      <c r="E125" s="30"/>
      <c r="F125" s="30"/>
      <c r="G125" s="30"/>
      <c r="H125" s="30"/>
      <c r="I125" s="30"/>
      <c r="J125" s="31"/>
      <c r="K125" s="30"/>
      <c r="L125" s="30"/>
      <c r="M125" s="31"/>
      <c r="N125" s="30"/>
      <c r="O125" s="67"/>
      <c r="P125" s="32"/>
      <c r="Q125" s="21"/>
      <c r="R125" s="26"/>
      <c r="W125" s="2"/>
      <c r="X125" s="2"/>
      <c r="Y125" s="2"/>
      <c r="Z125" s="2"/>
      <c r="AA125" s="2"/>
      <c r="AB125" s="2"/>
      <c r="AN125" s="35"/>
      <c r="AU125" s="22"/>
      <c r="AV125" s="22"/>
      <c r="AW125" s="22"/>
      <c r="AX125" s="22"/>
      <c r="AY125" s="22"/>
      <c r="AZ125" s="22"/>
      <c r="BA125" s="22"/>
      <c r="BB125" s="22"/>
      <c r="BC125" s="22"/>
      <c r="BD125" s="9"/>
      <c r="BE125" s="22"/>
      <c r="BF125" s="22"/>
      <c r="BG125" s="22"/>
      <c r="BH125" s="22"/>
    </row>
    <row r="126" spans="11:59" ht="12.75" customHeight="1">
      <c r="K126" s="2"/>
      <c r="L126" s="2"/>
      <c r="M126" s="2"/>
      <c r="N126" s="2"/>
      <c r="O126" s="12"/>
      <c r="P126" s="1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U126" s="17"/>
      <c r="AX126" s="17"/>
      <c r="BA126" s="39"/>
      <c r="BD126" s="39"/>
      <c r="BE126" s="39"/>
      <c r="BF126" s="39"/>
      <c r="BG126" s="39"/>
    </row>
    <row r="127" spans="11:22" ht="12.75" customHeight="1">
      <c r="K127" s="2"/>
      <c r="L127" s="2"/>
      <c r="S127" s="2"/>
      <c r="T127" s="2"/>
      <c r="U127" s="2"/>
      <c r="V127" s="2"/>
    </row>
    <row r="128" spans="9:53" ht="12.75" customHeight="1">
      <c r="I128" s="657"/>
      <c r="J128" s="657"/>
      <c r="K128" s="657"/>
      <c r="L128" s="657"/>
      <c r="M128" s="657"/>
      <c r="N128" s="657"/>
      <c r="O128" s="657"/>
      <c r="P128" s="657"/>
      <c r="Q128" s="657"/>
      <c r="R128" s="657"/>
      <c r="S128" s="657"/>
      <c r="T128" s="657"/>
      <c r="U128" s="657"/>
      <c r="V128" s="657"/>
      <c r="W128" s="657"/>
      <c r="X128" s="657"/>
      <c r="Y128" s="657"/>
      <c r="Z128" s="657"/>
      <c r="AA128" s="657"/>
      <c r="AB128" s="657"/>
      <c r="AC128" s="1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</row>
    <row r="129" spans="9:56" ht="12.75" customHeight="1"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123"/>
      <c r="AD129" s="9"/>
      <c r="AE129" s="9"/>
      <c r="AF129" s="9"/>
      <c r="AG129" s="9"/>
      <c r="AH129" s="9"/>
      <c r="AI129" s="9"/>
      <c r="AJ129" s="22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D129" s="12"/>
    </row>
    <row r="130" spans="9:53" ht="15"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</row>
    <row r="132" spans="48:49" ht="12.75">
      <c r="AV132" s="12"/>
      <c r="AW132" s="12"/>
    </row>
  </sheetData>
  <sheetProtection/>
  <mergeCells count="1278">
    <mergeCell ref="AK46:AL46"/>
    <mergeCell ref="AM46:AN46"/>
    <mergeCell ref="AO46:AP46"/>
    <mergeCell ref="AQ46:AR46"/>
    <mergeCell ref="AS46:AT46"/>
    <mergeCell ref="AU46:AV46"/>
    <mergeCell ref="AY45:AZ45"/>
    <mergeCell ref="B46:D46"/>
    <mergeCell ref="E46:R46"/>
    <mergeCell ref="S46:T46"/>
    <mergeCell ref="U46:V46"/>
    <mergeCell ref="W46:X46"/>
    <mergeCell ref="Y46:Z46"/>
    <mergeCell ref="AA46:AB46"/>
    <mergeCell ref="AW46:AX46"/>
    <mergeCell ref="AY46:AZ46"/>
    <mergeCell ref="AE45:AF45"/>
    <mergeCell ref="E42:R42"/>
    <mergeCell ref="B45:D45"/>
    <mergeCell ref="E45:R45"/>
    <mergeCell ref="S45:T45"/>
    <mergeCell ref="U45:V45"/>
    <mergeCell ref="W45:X45"/>
    <mergeCell ref="B43:D43"/>
    <mergeCell ref="E65:R65"/>
    <mergeCell ref="E56:R56"/>
    <mergeCell ref="E44:R44"/>
    <mergeCell ref="Y45:Z45"/>
    <mergeCell ref="AA45:AB45"/>
    <mergeCell ref="AC45:AD45"/>
    <mergeCell ref="AY116:BE116"/>
    <mergeCell ref="Q117:T117"/>
    <mergeCell ref="AW117:AY117"/>
    <mergeCell ref="AS102:AT102"/>
    <mergeCell ref="AC108:AD108"/>
    <mergeCell ref="W108:X108"/>
    <mergeCell ref="C107:R107"/>
    <mergeCell ref="B105:AN105"/>
    <mergeCell ref="Y108:Z108"/>
    <mergeCell ref="AQ103:AR103"/>
    <mergeCell ref="AF7:AS7"/>
    <mergeCell ref="V8:AJ8"/>
    <mergeCell ref="S6:Z6"/>
    <mergeCell ref="AW102:AX102"/>
    <mergeCell ref="AY102:AZ102"/>
    <mergeCell ref="B101:AN101"/>
    <mergeCell ref="E93:R93"/>
    <mergeCell ref="E86:R86"/>
    <mergeCell ref="B79:R79"/>
    <mergeCell ref="B68:R68"/>
    <mergeCell ref="BA8:BI8"/>
    <mergeCell ref="BA9:BI9"/>
    <mergeCell ref="BB12:BI12"/>
    <mergeCell ref="BB13:BH13"/>
    <mergeCell ref="AA12:AO12"/>
    <mergeCell ref="V11:AS11"/>
    <mergeCell ref="V10:AS10"/>
    <mergeCell ref="BB14:BH14"/>
    <mergeCell ref="A6:L6"/>
    <mergeCell ref="A7:L7"/>
    <mergeCell ref="V114:AB114"/>
    <mergeCell ref="Q115:T115"/>
    <mergeCell ref="V116:AB116"/>
    <mergeCell ref="AG116:AT116"/>
    <mergeCell ref="B102:AN102"/>
    <mergeCell ref="AO102:AP102"/>
    <mergeCell ref="AQ102:AR102"/>
    <mergeCell ref="AE79:AF79"/>
    <mergeCell ref="AU79:AV79"/>
    <mergeCell ref="AG79:AH79"/>
    <mergeCell ref="AI79:AJ79"/>
    <mergeCell ref="AK79:AL79"/>
    <mergeCell ref="AM79:AN79"/>
    <mergeCell ref="AO79:AP79"/>
    <mergeCell ref="AQ79:AR79"/>
    <mergeCell ref="AY78:AZ78"/>
    <mergeCell ref="AS79:AT79"/>
    <mergeCell ref="AW79:AX79"/>
    <mergeCell ref="AY79:AZ79"/>
    <mergeCell ref="S79:T79"/>
    <mergeCell ref="U79:V79"/>
    <mergeCell ref="W79:X79"/>
    <mergeCell ref="Y79:Z79"/>
    <mergeCell ref="AA79:AB79"/>
    <mergeCell ref="AC79:AD79"/>
    <mergeCell ref="AM78:AN78"/>
    <mergeCell ref="AO78:AP78"/>
    <mergeCell ref="AQ78:AR78"/>
    <mergeCell ref="AS78:AT78"/>
    <mergeCell ref="AU78:AV78"/>
    <mergeCell ref="AW78:AX78"/>
    <mergeCell ref="AA78:AB78"/>
    <mergeCell ref="AC78:AD78"/>
    <mergeCell ref="AE78:AF78"/>
    <mergeCell ref="AG78:AH78"/>
    <mergeCell ref="AI78:AJ78"/>
    <mergeCell ref="AK78:AL78"/>
    <mergeCell ref="B78:D78"/>
    <mergeCell ref="E78:R78"/>
    <mergeCell ref="S78:T78"/>
    <mergeCell ref="U78:V78"/>
    <mergeCell ref="W78:X78"/>
    <mergeCell ref="Y78:Z78"/>
    <mergeCell ref="AM77:AN77"/>
    <mergeCell ref="AO77:AP77"/>
    <mergeCell ref="AQ77:AR77"/>
    <mergeCell ref="AS77:AT77"/>
    <mergeCell ref="AU77:AV77"/>
    <mergeCell ref="AW77:AX77"/>
    <mergeCell ref="AA77:AB77"/>
    <mergeCell ref="AC77:AD77"/>
    <mergeCell ref="AE77:AF77"/>
    <mergeCell ref="AG77:AH77"/>
    <mergeCell ref="AI77:AJ77"/>
    <mergeCell ref="AK77:AL77"/>
    <mergeCell ref="B77:D77"/>
    <mergeCell ref="E77:R77"/>
    <mergeCell ref="S77:T77"/>
    <mergeCell ref="U77:V77"/>
    <mergeCell ref="W77:X77"/>
    <mergeCell ref="Y77:Z77"/>
    <mergeCell ref="AM76:AN76"/>
    <mergeCell ref="AO76:AP76"/>
    <mergeCell ref="AQ76:AR76"/>
    <mergeCell ref="AS76:AT76"/>
    <mergeCell ref="AU76:AV76"/>
    <mergeCell ref="AW76:AX76"/>
    <mergeCell ref="AA76:AB76"/>
    <mergeCell ref="AC76:AD76"/>
    <mergeCell ref="AE76:AF76"/>
    <mergeCell ref="AG76:AH76"/>
    <mergeCell ref="AI76:AJ76"/>
    <mergeCell ref="AK76:AL76"/>
    <mergeCell ref="B76:D76"/>
    <mergeCell ref="E76:R76"/>
    <mergeCell ref="S76:T76"/>
    <mergeCell ref="U76:V76"/>
    <mergeCell ref="W76:X76"/>
    <mergeCell ref="Y76:Z76"/>
    <mergeCell ref="AK75:AL75"/>
    <mergeCell ref="AM75:AN75"/>
    <mergeCell ref="AO75:AP75"/>
    <mergeCell ref="AQ75:AR75"/>
    <mergeCell ref="AS75:AT75"/>
    <mergeCell ref="AU75:AV75"/>
    <mergeCell ref="Y75:Z75"/>
    <mergeCell ref="AA75:AB75"/>
    <mergeCell ref="AC75:AD75"/>
    <mergeCell ref="AE75:AF75"/>
    <mergeCell ref="AG75:AH75"/>
    <mergeCell ref="AI75:AJ75"/>
    <mergeCell ref="AM74:AN74"/>
    <mergeCell ref="AO74:AP74"/>
    <mergeCell ref="AQ74:AR74"/>
    <mergeCell ref="AS74:AT74"/>
    <mergeCell ref="AU74:AV74"/>
    <mergeCell ref="B75:D75"/>
    <mergeCell ref="E75:R75"/>
    <mergeCell ref="S75:T75"/>
    <mergeCell ref="U75:V75"/>
    <mergeCell ref="W75:X75"/>
    <mergeCell ref="AA74:AB74"/>
    <mergeCell ref="AC74:AD74"/>
    <mergeCell ref="AE74:AF74"/>
    <mergeCell ref="AG74:AH74"/>
    <mergeCell ref="AI74:AJ74"/>
    <mergeCell ref="AK74:AL74"/>
    <mergeCell ref="AQ73:AR73"/>
    <mergeCell ref="AS73:AT73"/>
    <mergeCell ref="AU73:AV73"/>
    <mergeCell ref="AW73:AX73"/>
    <mergeCell ref="B74:D74"/>
    <mergeCell ref="E74:R74"/>
    <mergeCell ref="S74:T74"/>
    <mergeCell ref="U74:V74"/>
    <mergeCell ref="W74:X74"/>
    <mergeCell ref="Y74:Z74"/>
    <mergeCell ref="AE73:AF73"/>
    <mergeCell ref="AG73:AH73"/>
    <mergeCell ref="AI73:AJ73"/>
    <mergeCell ref="AK73:AL73"/>
    <mergeCell ref="AM73:AN73"/>
    <mergeCell ref="AO73:AP73"/>
    <mergeCell ref="AO72:AP72"/>
    <mergeCell ref="AQ72:AR72"/>
    <mergeCell ref="B73:D73"/>
    <mergeCell ref="E73:R73"/>
    <mergeCell ref="S73:T73"/>
    <mergeCell ref="U73:V73"/>
    <mergeCell ref="W73:X73"/>
    <mergeCell ref="Y73:Z73"/>
    <mergeCell ref="AA73:AB73"/>
    <mergeCell ref="AC73:AD73"/>
    <mergeCell ref="AC72:AD72"/>
    <mergeCell ref="AE72:AF72"/>
    <mergeCell ref="AG72:AH72"/>
    <mergeCell ref="AI72:AJ72"/>
    <mergeCell ref="AK72:AL72"/>
    <mergeCell ref="AM72:AN72"/>
    <mergeCell ref="AQ71:AR71"/>
    <mergeCell ref="AS71:AT71"/>
    <mergeCell ref="AU71:AV71"/>
    <mergeCell ref="B72:D72"/>
    <mergeCell ref="E72:R72"/>
    <mergeCell ref="S72:T72"/>
    <mergeCell ref="U72:V72"/>
    <mergeCell ref="W72:X72"/>
    <mergeCell ref="Y72:Z72"/>
    <mergeCell ref="AA72:AB72"/>
    <mergeCell ref="AE71:AF71"/>
    <mergeCell ref="AG71:AH71"/>
    <mergeCell ref="AI71:AJ71"/>
    <mergeCell ref="AK71:AL71"/>
    <mergeCell ref="AM71:AN71"/>
    <mergeCell ref="AO71:AP71"/>
    <mergeCell ref="AQ70:AR70"/>
    <mergeCell ref="AO70:AP70"/>
    <mergeCell ref="B71:D71"/>
    <mergeCell ref="E71:R71"/>
    <mergeCell ref="S71:T71"/>
    <mergeCell ref="U71:V71"/>
    <mergeCell ref="W71:X71"/>
    <mergeCell ref="Y71:Z71"/>
    <mergeCell ref="AA71:AB71"/>
    <mergeCell ref="AC71:AD71"/>
    <mergeCell ref="U70:V70"/>
    <mergeCell ref="U68:V68"/>
    <mergeCell ref="AA70:AB70"/>
    <mergeCell ref="AC70:AD70"/>
    <mergeCell ref="AE70:AF70"/>
    <mergeCell ref="AG70:AH70"/>
    <mergeCell ref="S67:T67"/>
    <mergeCell ref="E67:R67"/>
    <mergeCell ref="B67:D67"/>
    <mergeCell ref="B70:D70"/>
    <mergeCell ref="E70:R70"/>
    <mergeCell ref="S70:T70"/>
    <mergeCell ref="AY67:AZ67"/>
    <mergeCell ref="AW67:AX67"/>
    <mergeCell ref="AU67:AV67"/>
    <mergeCell ref="AS67:AT67"/>
    <mergeCell ref="Y67:Z67"/>
    <mergeCell ref="U67:V67"/>
    <mergeCell ref="AC85:AD85"/>
    <mergeCell ref="AY68:AZ68"/>
    <mergeCell ref="AW68:AX68"/>
    <mergeCell ref="AU68:AV68"/>
    <mergeCell ref="AS68:AT68"/>
    <mergeCell ref="W70:X70"/>
    <mergeCell ref="AO68:AP68"/>
    <mergeCell ref="AM68:AN68"/>
    <mergeCell ref="AI70:AJ70"/>
    <mergeCell ref="AK70:AL70"/>
    <mergeCell ref="B86:D86"/>
    <mergeCell ref="AG86:AH86"/>
    <mergeCell ref="AE86:AF86"/>
    <mergeCell ref="B83:D83"/>
    <mergeCell ref="S84:T84"/>
    <mergeCell ref="U84:V84"/>
    <mergeCell ref="Y85:Z85"/>
    <mergeCell ref="Y83:Z83"/>
    <mergeCell ref="Y84:Z84"/>
    <mergeCell ref="B85:D85"/>
    <mergeCell ref="S87:T87"/>
    <mergeCell ref="E87:R87"/>
    <mergeCell ref="W95:X95"/>
    <mergeCell ref="E95:R95"/>
    <mergeCell ref="U95:V95"/>
    <mergeCell ref="S83:T83"/>
    <mergeCell ref="E89:R89"/>
    <mergeCell ref="U87:V87"/>
    <mergeCell ref="W90:X90"/>
    <mergeCell ref="W97:X97"/>
    <mergeCell ref="Y97:Z97"/>
    <mergeCell ref="AY85:AZ85"/>
    <mergeCell ref="AG85:AH85"/>
    <mergeCell ref="AE85:AF85"/>
    <mergeCell ref="AO85:AP85"/>
    <mergeCell ref="AQ85:AR85"/>
    <mergeCell ref="B87:D87"/>
    <mergeCell ref="BE83:BF83"/>
    <mergeCell ref="AU86:AV86"/>
    <mergeCell ref="AQ87:AR87"/>
    <mergeCell ref="Y87:Z87"/>
    <mergeCell ref="W87:X87"/>
    <mergeCell ref="AC86:AD86"/>
    <mergeCell ref="AI86:AJ86"/>
    <mergeCell ref="S86:T86"/>
    <mergeCell ref="B84:D84"/>
    <mergeCell ref="AY97:AZ97"/>
    <mergeCell ref="AS85:AT85"/>
    <mergeCell ref="AS97:AT97"/>
    <mergeCell ref="AS86:AT86"/>
    <mergeCell ref="AW86:AX86"/>
    <mergeCell ref="S85:T85"/>
    <mergeCell ref="AG97:AH97"/>
    <mergeCell ref="AI97:AJ97"/>
    <mergeCell ref="AK97:AL97"/>
    <mergeCell ref="AM97:AN97"/>
    <mergeCell ref="BG40:BH40"/>
    <mergeCell ref="BE62:BF62"/>
    <mergeCell ref="BG62:BH62"/>
    <mergeCell ref="BE63:BF63"/>
    <mergeCell ref="BG63:BH63"/>
    <mergeCell ref="AO86:AP86"/>
    <mergeCell ref="BG83:BH83"/>
    <mergeCell ref="AQ86:AR86"/>
    <mergeCell ref="AW85:AX85"/>
    <mergeCell ref="AQ84:AR84"/>
    <mergeCell ref="AE108:AF108"/>
    <mergeCell ref="AG108:BE108"/>
    <mergeCell ref="AU56:AV56"/>
    <mergeCell ref="AE57:AF57"/>
    <mergeCell ref="BE40:BF40"/>
    <mergeCell ref="AS70:AT70"/>
    <mergeCell ref="AU70:AV70"/>
    <mergeCell ref="AW70:AX70"/>
    <mergeCell ref="AS72:AT72"/>
    <mergeCell ref="AU97:AV97"/>
    <mergeCell ref="AW55:AX55"/>
    <mergeCell ref="AK55:AL55"/>
    <mergeCell ref="AM55:AN55"/>
    <mergeCell ref="AM56:AN56"/>
    <mergeCell ref="AE54:AF54"/>
    <mergeCell ref="AA54:AB54"/>
    <mergeCell ref="AQ56:AR56"/>
    <mergeCell ref="AQ54:AR54"/>
    <mergeCell ref="AI56:AJ56"/>
    <mergeCell ref="AS54:AT54"/>
    <mergeCell ref="U54:V54"/>
    <mergeCell ref="AG55:AH55"/>
    <mergeCell ref="U55:V55"/>
    <mergeCell ref="AS56:AT56"/>
    <mergeCell ref="AK56:AL56"/>
    <mergeCell ref="AU55:AV55"/>
    <mergeCell ref="AO56:AP56"/>
    <mergeCell ref="AO55:AP55"/>
    <mergeCell ref="AO54:AP54"/>
    <mergeCell ref="AC58:AD58"/>
    <mergeCell ref="I128:AB128"/>
    <mergeCell ref="AA55:AB55"/>
    <mergeCell ref="AC55:AD55"/>
    <mergeCell ref="AC56:AD56"/>
    <mergeCell ref="S55:T55"/>
    <mergeCell ref="Y56:Z56"/>
    <mergeCell ref="AA56:AB56"/>
    <mergeCell ref="AA97:AB97"/>
    <mergeCell ref="Y86:Z86"/>
    <mergeCell ref="S90:T90"/>
    <mergeCell ref="U90:V90"/>
    <mergeCell ref="AM58:AN58"/>
    <mergeCell ref="B56:D56"/>
    <mergeCell ref="S56:T56"/>
    <mergeCell ref="U56:V56"/>
    <mergeCell ref="AG56:AH56"/>
    <mergeCell ref="AE56:AF56"/>
    <mergeCell ref="AM86:AN86"/>
    <mergeCell ref="E83:R83"/>
    <mergeCell ref="E55:R55"/>
    <mergeCell ref="AC54:AD54"/>
    <mergeCell ref="AE55:AF55"/>
    <mergeCell ref="B54:D54"/>
    <mergeCell ref="AA52:AB52"/>
    <mergeCell ref="W55:X55"/>
    <mergeCell ref="W52:X52"/>
    <mergeCell ref="W54:X54"/>
    <mergeCell ref="E54:R54"/>
    <mergeCell ref="S54:T54"/>
    <mergeCell ref="Y55:Z55"/>
    <mergeCell ref="AC83:AD83"/>
    <mergeCell ref="AA86:AB86"/>
    <mergeCell ref="AG83:AH83"/>
    <mergeCell ref="AA58:AB58"/>
    <mergeCell ref="AI87:AJ87"/>
    <mergeCell ref="AA67:AB67"/>
    <mergeCell ref="Y70:Z70"/>
    <mergeCell ref="AI58:AJ58"/>
    <mergeCell ref="AG58:AH58"/>
    <mergeCell ref="AA108:AB108"/>
    <mergeCell ref="AE58:AF58"/>
    <mergeCell ref="AK57:AL57"/>
    <mergeCell ref="AA57:AB57"/>
    <mergeCell ref="AC57:AD57"/>
    <mergeCell ref="S68:T68"/>
    <mergeCell ref="W83:X83"/>
    <mergeCell ref="AK86:AL86"/>
    <mergeCell ref="AC84:AD84"/>
    <mergeCell ref="AI93:AJ93"/>
    <mergeCell ref="S51:T51"/>
    <mergeCell ref="B44:D44"/>
    <mergeCell ref="E53:R53"/>
    <mergeCell ref="S53:T53"/>
    <mergeCell ref="E43:R43"/>
    <mergeCell ref="B53:D53"/>
    <mergeCell ref="B47:D47"/>
    <mergeCell ref="E47:R47"/>
    <mergeCell ref="S47:T47"/>
    <mergeCell ref="B55:D55"/>
    <mergeCell ref="S43:T43"/>
    <mergeCell ref="Y44:Z44"/>
    <mergeCell ref="AA43:AB43"/>
    <mergeCell ref="AC53:AD53"/>
    <mergeCell ref="AG54:AH54"/>
    <mergeCell ref="AA44:AB44"/>
    <mergeCell ref="AC44:AD44"/>
    <mergeCell ref="AA47:AB47"/>
    <mergeCell ref="AC47:AD47"/>
    <mergeCell ref="AI43:AJ43"/>
    <mergeCell ref="AG43:AH43"/>
    <mergeCell ref="AK44:AL44"/>
    <mergeCell ref="AE51:AF51"/>
    <mergeCell ref="AG47:AH47"/>
    <mergeCell ref="AI47:AJ47"/>
    <mergeCell ref="AE44:AF44"/>
    <mergeCell ref="AG45:AH45"/>
    <mergeCell ref="AI45:AJ45"/>
    <mergeCell ref="AK45:AL45"/>
    <mergeCell ref="AG44:AH44"/>
    <mergeCell ref="AW93:AX93"/>
    <mergeCell ref="AC67:AD67"/>
    <mergeCell ref="AE67:AF67"/>
    <mergeCell ref="AI55:AJ55"/>
    <mergeCell ref="AI54:AJ54"/>
    <mergeCell ref="AK54:AL54"/>
    <mergeCell ref="AE47:AF47"/>
    <mergeCell ref="AE52:AF52"/>
    <mergeCell ref="AG57:AH57"/>
    <mergeCell ref="AY43:AZ43"/>
    <mergeCell ref="AY70:AZ70"/>
    <mergeCell ref="AY73:AZ73"/>
    <mergeCell ref="AU83:AV83"/>
    <mergeCell ref="AW83:AX83"/>
    <mergeCell ref="AW84:AX84"/>
    <mergeCell ref="AU54:AV54"/>
    <mergeCell ref="AY55:AZ55"/>
    <mergeCell ref="AY56:AZ56"/>
    <mergeCell ref="AY54:AZ54"/>
    <mergeCell ref="AU72:AV72"/>
    <mergeCell ref="AW72:AX72"/>
    <mergeCell ref="AM44:AN44"/>
    <mergeCell ref="AM47:AN47"/>
    <mergeCell ref="AW56:AX56"/>
    <mergeCell ref="AU85:AV85"/>
    <mergeCell ref="AS59:AT59"/>
    <mergeCell ref="AS60:AT60"/>
    <mergeCell ref="AU84:AV84"/>
    <mergeCell ref="AQ58:AR58"/>
    <mergeCell ref="AM53:AN53"/>
    <mergeCell ref="AO52:AP52"/>
    <mergeCell ref="AK53:AL53"/>
    <mergeCell ref="AS84:AT84"/>
    <mergeCell ref="AG84:AH84"/>
    <mergeCell ref="AS57:AT57"/>
    <mergeCell ref="AO57:AP57"/>
    <mergeCell ref="AQ57:AR57"/>
    <mergeCell ref="AI84:AJ84"/>
    <mergeCell ref="AM70:AN70"/>
    <mergeCell ref="AS37:AT37"/>
    <mergeCell ref="AU37:AV37"/>
    <mergeCell ref="AY34:AZ34"/>
    <mergeCell ref="E85:R85"/>
    <mergeCell ref="E84:R84"/>
    <mergeCell ref="AG37:AH37"/>
    <mergeCell ref="AM84:AN84"/>
    <mergeCell ref="AI85:AJ85"/>
    <mergeCell ref="AK84:AL84"/>
    <mergeCell ref="AY84:AZ84"/>
    <mergeCell ref="AS36:AT36"/>
    <mergeCell ref="AE37:AF37"/>
    <mergeCell ref="AM37:AN37"/>
    <mergeCell ref="AM30:AN36"/>
    <mergeCell ref="AW37:AX37"/>
    <mergeCell ref="AY37:AZ37"/>
    <mergeCell ref="AQ34:AR34"/>
    <mergeCell ref="AO32:AR32"/>
    <mergeCell ref="AS32:AV32"/>
    <mergeCell ref="AO37:AP37"/>
    <mergeCell ref="B37:D37"/>
    <mergeCell ref="E37:R37"/>
    <mergeCell ref="W32:X36"/>
    <mergeCell ref="Y32:Z36"/>
    <mergeCell ref="W37:X37"/>
    <mergeCell ref="U31:V36"/>
    <mergeCell ref="S37:T37"/>
    <mergeCell ref="U37:V37"/>
    <mergeCell ref="AQ45:AR45"/>
    <mergeCell ref="AE31:AL31"/>
    <mergeCell ref="AE32:AF36"/>
    <mergeCell ref="AC31:AD36"/>
    <mergeCell ref="S31:T36"/>
    <mergeCell ref="Y37:Z37"/>
    <mergeCell ref="AO36:AP36"/>
    <mergeCell ref="AQ36:AR36"/>
    <mergeCell ref="AQ37:AR37"/>
    <mergeCell ref="AI44:AJ44"/>
    <mergeCell ref="S30:Z30"/>
    <mergeCell ref="AK33:AL36"/>
    <mergeCell ref="W31:Z31"/>
    <mergeCell ref="F27:G27"/>
    <mergeCell ref="J28:L28"/>
    <mergeCell ref="M28:N28"/>
    <mergeCell ref="O28:P28"/>
    <mergeCell ref="U41:V41"/>
    <mergeCell ref="D26:E26"/>
    <mergeCell ref="AA37:AB37"/>
    <mergeCell ref="AW36:AX36"/>
    <mergeCell ref="AY36:AZ36"/>
    <mergeCell ref="E30:R36"/>
    <mergeCell ref="F28:G28"/>
    <mergeCell ref="A29:BH29"/>
    <mergeCell ref="H28:I28"/>
    <mergeCell ref="B30:D36"/>
    <mergeCell ref="A15:AU15"/>
    <mergeCell ref="T16:X16"/>
    <mergeCell ref="Y16:AB16"/>
    <mergeCell ref="O14:Z14"/>
    <mergeCell ref="D28:E28"/>
    <mergeCell ref="B28:C28"/>
    <mergeCell ref="AP21:AW21"/>
    <mergeCell ref="AH21:AN21"/>
    <mergeCell ref="AA21:AF21"/>
    <mergeCell ref="BB6:BI6"/>
    <mergeCell ref="A24:A25"/>
    <mergeCell ref="AA14:AX14"/>
    <mergeCell ref="AU12:BA12"/>
    <mergeCell ref="K16:O16"/>
    <mergeCell ref="V9:AS9"/>
    <mergeCell ref="AA13:AO13"/>
    <mergeCell ref="AK16:AN16"/>
    <mergeCell ref="AO16:AR16"/>
    <mergeCell ref="O12:Z12"/>
    <mergeCell ref="A16:A17"/>
    <mergeCell ref="B16:E16"/>
    <mergeCell ref="F16:J16"/>
    <mergeCell ref="A23:P23"/>
    <mergeCell ref="S23:AE23"/>
    <mergeCell ref="AT6:BA6"/>
    <mergeCell ref="Q7:Z7"/>
    <mergeCell ref="AT8:AZ8"/>
    <mergeCell ref="AT10:BA10"/>
    <mergeCell ref="O8:U8"/>
    <mergeCell ref="S5:AO5"/>
    <mergeCell ref="AK23:BC23"/>
    <mergeCell ref="AW16:BA16"/>
    <mergeCell ref="P16:S16"/>
    <mergeCell ref="AS16:AV16"/>
    <mergeCell ref="AC16:AF16"/>
    <mergeCell ref="BB10:BH10"/>
    <mergeCell ref="O10:U10"/>
    <mergeCell ref="O6:R6"/>
    <mergeCell ref="AF6:AS6"/>
    <mergeCell ref="BB24:BC25"/>
    <mergeCell ref="BB26:BC26"/>
    <mergeCell ref="AK26:AR26"/>
    <mergeCell ref="AS26:BA26"/>
    <mergeCell ref="BB2:BH3"/>
    <mergeCell ref="BB4:BH5"/>
    <mergeCell ref="AU5:BA5"/>
    <mergeCell ref="A4:BA4"/>
    <mergeCell ref="S2:AQ2"/>
    <mergeCell ref="A3:BA3"/>
    <mergeCell ref="AO34:AP34"/>
    <mergeCell ref="AW34:AX34"/>
    <mergeCell ref="AW32:AZ32"/>
    <mergeCell ref="AS34:AT34"/>
    <mergeCell ref="AK24:AR25"/>
    <mergeCell ref="AS24:BA25"/>
    <mergeCell ref="AY83:AZ83"/>
    <mergeCell ref="AY76:AZ76"/>
    <mergeCell ref="AW71:AX71"/>
    <mergeCell ref="AY71:AZ71"/>
    <mergeCell ref="AW74:AX74"/>
    <mergeCell ref="AY74:AZ74"/>
    <mergeCell ref="AY72:AZ72"/>
    <mergeCell ref="AW75:AX75"/>
    <mergeCell ref="AY75:AZ75"/>
    <mergeCell ref="AY77:AZ77"/>
    <mergeCell ref="AY40:AZ40"/>
    <mergeCell ref="S40:T40"/>
    <mergeCell ref="AI37:AJ37"/>
    <mergeCell ref="B42:D42"/>
    <mergeCell ref="AC37:AD37"/>
    <mergeCell ref="AU34:AV34"/>
    <mergeCell ref="AI33:AJ36"/>
    <mergeCell ref="AA30:AB36"/>
    <mergeCell ref="AG33:AH36"/>
    <mergeCell ref="AC30:AL30"/>
    <mergeCell ref="AG32:AL32"/>
    <mergeCell ref="AE84:AF84"/>
    <mergeCell ref="AA51:AB51"/>
    <mergeCell ref="AC51:AD51"/>
    <mergeCell ref="AM67:AN67"/>
    <mergeCell ref="AK67:AL67"/>
    <mergeCell ref="AM43:AN43"/>
    <mergeCell ref="AK37:AL37"/>
    <mergeCell ref="AM45:AN45"/>
    <mergeCell ref="AA53:AB53"/>
    <mergeCell ref="W57:X57"/>
    <mergeCell ref="W56:X56"/>
    <mergeCell ref="W58:X58"/>
    <mergeCell ref="Y53:Z53"/>
    <mergeCell ref="Y57:Z57"/>
    <mergeCell ref="AU36:AV36"/>
    <mergeCell ref="AS58:AT58"/>
    <mergeCell ref="W42:X42"/>
    <mergeCell ref="Y42:Z42"/>
    <mergeCell ref="AO45:AP45"/>
    <mergeCell ref="AC52:AD52"/>
    <mergeCell ref="Y54:Z54"/>
    <mergeCell ref="S42:T42"/>
    <mergeCell ref="S49:T49"/>
    <mergeCell ref="U51:V51"/>
    <mergeCell ref="Y51:Z51"/>
    <mergeCell ref="U52:V52"/>
    <mergeCell ref="W51:X51"/>
    <mergeCell ref="W48:X48"/>
    <mergeCell ref="W47:X47"/>
    <mergeCell ref="W44:X44"/>
    <mergeCell ref="Y52:Z52"/>
    <mergeCell ref="U43:V43"/>
    <mergeCell ref="B41:D41"/>
    <mergeCell ref="E41:R41"/>
    <mergeCell ref="E52:R52"/>
    <mergeCell ref="S52:T52"/>
    <mergeCell ref="S48:T48"/>
    <mergeCell ref="B52:D52"/>
    <mergeCell ref="Y47:Z47"/>
    <mergeCell ref="S41:T41"/>
    <mergeCell ref="B48:D48"/>
    <mergeCell ref="E48:R48"/>
    <mergeCell ref="Y89:Z89"/>
    <mergeCell ref="AE59:AF59"/>
    <mergeCell ref="W62:X62"/>
    <mergeCell ref="Y62:Z62"/>
    <mergeCell ref="AC65:AD65"/>
    <mergeCell ref="AA84:AB84"/>
    <mergeCell ref="AC59:AD59"/>
    <mergeCell ref="AW65:AX65"/>
    <mergeCell ref="AY86:AZ86"/>
    <mergeCell ref="AY65:AZ65"/>
    <mergeCell ref="AW89:AX89"/>
    <mergeCell ref="U83:V83"/>
    <mergeCell ref="AG89:AH89"/>
    <mergeCell ref="U85:V85"/>
    <mergeCell ref="W86:X86"/>
    <mergeCell ref="AA85:AB85"/>
    <mergeCell ref="W85:X85"/>
    <mergeCell ref="AW87:AX87"/>
    <mergeCell ref="AK100:AL100"/>
    <mergeCell ref="AU89:AV89"/>
    <mergeCell ref="AU98:AV98"/>
    <mergeCell ref="AS87:AT87"/>
    <mergeCell ref="AM89:AN89"/>
    <mergeCell ref="AS95:AT95"/>
    <mergeCell ref="AO94:AP94"/>
    <mergeCell ref="AK90:AL90"/>
    <mergeCell ref="AO90:AP90"/>
    <mergeCell ref="U100:V100"/>
    <mergeCell ref="AM100:AN100"/>
    <mergeCell ref="AM90:AN90"/>
    <mergeCell ref="AA90:AB90"/>
    <mergeCell ref="AK91:AL91"/>
    <mergeCell ref="AS89:AT89"/>
    <mergeCell ref="AO91:AP91"/>
    <mergeCell ref="AQ91:AR91"/>
    <mergeCell ref="AC89:AD89"/>
    <mergeCell ref="AI89:AJ89"/>
    <mergeCell ref="AQ119:AV120"/>
    <mergeCell ref="AO65:AP65"/>
    <mergeCell ref="AO101:AP101"/>
    <mergeCell ref="AO105:AP105"/>
    <mergeCell ref="AO97:AP97"/>
    <mergeCell ref="AU59:AV59"/>
    <mergeCell ref="AO84:AP84"/>
    <mergeCell ref="AQ90:AR90"/>
    <mergeCell ref="AO87:AP87"/>
    <mergeCell ref="AQ67:AR67"/>
    <mergeCell ref="AW43:AX43"/>
    <mergeCell ref="B51:D51"/>
    <mergeCell ref="E51:R51"/>
    <mergeCell ref="AK59:AL59"/>
    <mergeCell ref="U93:V93"/>
    <mergeCell ref="AQ60:AR60"/>
    <mergeCell ref="AO60:AP60"/>
    <mergeCell ref="AO58:AP58"/>
    <mergeCell ref="AQ59:AR59"/>
    <mergeCell ref="AM87:AN87"/>
    <mergeCell ref="E58:R58"/>
    <mergeCell ref="S58:T58"/>
    <mergeCell ref="AE87:AF87"/>
    <mergeCell ref="E62:R62"/>
    <mergeCell ref="E64:R64"/>
    <mergeCell ref="S64:T64"/>
    <mergeCell ref="AC61:AD61"/>
    <mergeCell ref="AA87:AB87"/>
    <mergeCell ref="Y58:Z58"/>
    <mergeCell ref="W67:X67"/>
    <mergeCell ref="AY100:AZ100"/>
    <mergeCell ref="AW98:AX98"/>
    <mergeCell ref="AY98:AZ98"/>
    <mergeCell ref="AU92:AV92"/>
    <mergeCell ref="AQ100:AR100"/>
    <mergeCell ref="AU100:AV100"/>
    <mergeCell ref="AW100:AX100"/>
    <mergeCell ref="AU99:AV99"/>
    <mergeCell ref="AU93:AV93"/>
    <mergeCell ref="AW97:AX97"/>
    <mergeCell ref="AS83:AT83"/>
    <mergeCell ref="AK83:AL83"/>
    <mergeCell ref="AK85:AL85"/>
    <mergeCell ref="AO89:AP89"/>
    <mergeCell ref="AQ89:AR89"/>
    <mergeCell ref="B64:D64"/>
    <mergeCell ref="AK87:AL87"/>
    <mergeCell ref="W84:X84"/>
    <mergeCell ref="B65:D65"/>
    <mergeCell ref="U86:V86"/>
    <mergeCell ref="AY87:AZ87"/>
    <mergeCell ref="AY89:AZ89"/>
    <mergeCell ref="B91:D91"/>
    <mergeCell ref="E91:R91"/>
    <mergeCell ref="AC95:AD95"/>
    <mergeCell ref="AU91:AV91"/>
    <mergeCell ref="AI94:AJ94"/>
    <mergeCell ref="Y93:Z93"/>
    <mergeCell ref="AG87:AH87"/>
    <mergeCell ref="AM93:AN93"/>
    <mergeCell ref="AS99:AT99"/>
    <mergeCell ref="AS100:AT100"/>
    <mergeCell ref="B97:D97"/>
    <mergeCell ref="AI92:AJ92"/>
    <mergeCell ref="AQ98:AR98"/>
    <mergeCell ref="Y96:Z96"/>
    <mergeCell ref="AA96:AB96"/>
    <mergeCell ref="AO93:AP93"/>
    <mergeCell ref="Y95:Z95"/>
    <mergeCell ref="AC94:AD94"/>
    <mergeCell ref="AA59:AB59"/>
    <mergeCell ref="AW41:AX41"/>
    <mergeCell ref="AY41:AZ41"/>
    <mergeCell ref="AY42:AZ42"/>
    <mergeCell ref="AO100:AP100"/>
    <mergeCell ref="AK99:AL99"/>
    <mergeCell ref="AM99:AN99"/>
    <mergeCell ref="AO99:AP99"/>
    <mergeCell ref="AQ99:AR99"/>
    <mergeCell ref="AY99:AZ99"/>
    <mergeCell ref="AU42:AV42"/>
    <mergeCell ref="AW42:AX42"/>
    <mergeCell ref="AU41:AV41"/>
    <mergeCell ref="AS40:AT40"/>
    <mergeCell ref="AU40:AV40"/>
    <mergeCell ref="AO41:AP41"/>
    <mergeCell ref="AS41:AT41"/>
    <mergeCell ref="AQ42:AR42"/>
    <mergeCell ref="AS42:AT42"/>
    <mergeCell ref="AW40:AX40"/>
    <mergeCell ref="AQ40:AR40"/>
    <mergeCell ref="B40:D40"/>
    <mergeCell ref="E40:R40"/>
    <mergeCell ref="AE40:AF40"/>
    <mergeCell ref="U40:V40"/>
    <mergeCell ref="AA40:AB40"/>
    <mergeCell ref="AM40:AN40"/>
    <mergeCell ref="Y40:Z40"/>
    <mergeCell ref="W41:X41"/>
    <mergeCell ref="AA41:AB41"/>
    <mergeCell ref="AI40:AJ40"/>
    <mergeCell ref="AO40:AP40"/>
    <mergeCell ref="AQ41:AR41"/>
    <mergeCell ref="AK40:AL40"/>
    <mergeCell ref="AK41:AL41"/>
    <mergeCell ref="AM41:AN41"/>
    <mergeCell ref="AC42:AD42"/>
    <mergeCell ref="AI42:AJ42"/>
    <mergeCell ref="AG42:AH42"/>
    <mergeCell ref="AE41:AF41"/>
    <mergeCell ref="AC41:AD41"/>
    <mergeCell ref="AM42:AN42"/>
    <mergeCell ref="AK42:AL42"/>
    <mergeCell ref="B49:R49"/>
    <mergeCell ref="B92:D92"/>
    <mergeCell ref="B94:D94"/>
    <mergeCell ref="E94:R94"/>
    <mergeCell ref="S62:T62"/>
    <mergeCell ref="U62:V62"/>
    <mergeCell ref="B62:D62"/>
    <mergeCell ref="B89:D89"/>
    <mergeCell ref="S89:T89"/>
    <mergeCell ref="B58:D58"/>
    <mergeCell ref="S65:T65"/>
    <mergeCell ref="AA42:AB42"/>
    <mergeCell ref="U58:V58"/>
    <mergeCell ref="AK43:AL43"/>
    <mergeCell ref="AC40:AD40"/>
    <mergeCell ref="AG41:AH41"/>
    <mergeCell ref="W40:X40"/>
    <mergeCell ref="AG40:AH40"/>
    <mergeCell ref="Y41:Z41"/>
    <mergeCell ref="AE42:AF42"/>
    <mergeCell ref="AC46:AD46"/>
    <mergeCell ref="AU49:AV49"/>
    <mergeCell ref="AI59:AJ59"/>
    <mergeCell ref="AG53:AH53"/>
    <mergeCell ref="AS49:AT49"/>
    <mergeCell ref="AK58:AL58"/>
    <mergeCell ref="AM57:AN57"/>
    <mergeCell ref="AU52:AV52"/>
    <mergeCell ref="AG49:AH49"/>
    <mergeCell ref="AM54:AN54"/>
    <mergeCell ref="AI52:AJ52"/>
    <mergeCell ref="AQ51:AR51"/>
    <mergeCell ref="AS51:AT51"/>
    <mergeCell ref="AU51:AV51"/>
    <mergeCell ref="AU47:AV47"/>
    <mergeCell ref="AO51:AP51"/>
    <mergeCell ref="AO49:AP49"/>
    <mergeCell ref="AQ48:AR48"/>
    <mergeCell ref="AS48:AT48"/>
    <mergeCell ref="AM52:AN52"/>
    <mergeCell ref="AU43:AV43"/>
    <mergeCell ref="AO43:AP43"/>
    <mergeCell ref="AQ43:AR43"/>
    <mergeCell ref="AS43:AT43"/>
    <mergeCell ref="AS44:AT44"/>
    <mergeCell ref="AO44:AP44"/>
    <mergeCell ref="AQ44:AR44"/>
    <mergeCell ref="AU44:AV44"/>
    <mergeCell ref="AU48:AV48"/>
    <mergeCell ref="AW51:AX51"/>
    <mergeCell ref="W49:X49"/>
    <mergeCell ref="Y49:Z49"/>
    <mergeCell ref="AA49:AB49"/>
    <mergeCell ref="AC49:AD49"/>
    <mergeCell ref="AE49:AF49"/>
    <mergeCell ref="AM51:AN51"/>
    <mergeCell ref="AG51:AH51"/>
    <mergeCell ref="AU60:AV60"/>
    <mergeCell ref="AW60:AX60"/>
    <mergeCell ref="AY60:AZ60"/>
    <mergeCell ref="AW61:AX61"/>
    <mergeCell ref="AU58:AV58"/>
    <mergeCell ref="AW59:AX59"/>
    <mergeCell ref="AY61:AZ61"/>
    <mergeCell ref="AW58:AX58"/>
    <mergeCell ref="AU61:AV61"/>
    <mergeCell ref="AO98:AP98"/>
    <mergeCell ref="AM98:AN98"/>
    <mergeCell ref="AU90:AV90"/>
    <mergeCell ref="AG98:AH98"/>
    <mergeCell ref="AS93:AT93"/>
    <mergeCell ref="AS92:AT92"/>
    <mergeCell ref="AM92:AN92"/>
    <mergeCell ref="AG93:AH93"/>
    <mergeCell ref="AG91:AH91"/>
    <mergeCell ref="B95:D95"/>
    <mergeCell ref="B93:D93"/>
    <mergeCell ref="AO92:AP92"/>
    <mergeCell ref="AU94:AV94"/>
    <mergeCell ref="AQ93:AR93"/>
    <mergeCell ref="AK92:AL92"/>
    <mergeCell ref="S95:T95"/>
    <mergeCell ref="W93:X93"/>
    <mergeCell ref="S93:T93"/>
    <mergeCell ref="AE92:AF92"/>
    <mergeCell ref="AY90:AZ90"/>
    <mergeCell ref="AW92:AX92"/>
    <mergeCell ref="AY93:AZ93"/>
    <mergeCell ref="AW90:AX90"/>
    <mergeCell ref="AW91:AX91"/>
    <mergeCell ref="AS90:AT90"/>
    <mergeCell ref="AY91:AZ91"/>
    <mergeCell ref="W99:X99"/>
    <mergeCell ref="Y99:Z99"/>
    <mergeCell ref="W98:X98"/>
    <mergeCell ref="W96:X96"/>
    <mergeCell ref="AG99:AH99"/>
    <mergeCell ref="AG95:AH95"/>
    <mergeCell ref="AA98:AB98"/>
    <mergeCell ref="AC96:AD96"/>
    <mergeCell ref="AQ92:AR92"/>
    <mergeCell ref="AW94:AX94"/>
    <mergeCell ref="AC93:AD93"/>
    <mergeCell ref="AS94:AT94"/>
    <mergeCell ref="Y91:Z91"/>
    <mergeCell ref="AA91:AB91"/>
    <mergeCell ref="AG94:AH94"/>
    <mergeCell ref="AC91:AD91"/>
    <mergeCell ref="AE91:AF91"/>
    <mergeCell ref="Y94:Z94"/>
    <mergeCell ref="AO103:AP103"/>
    <mergeCell ref="AK98:AL98"/>
    <mergeCell ref="AQ97:AR97"/>
    <mergeCell ref="S92:T92"/>
    <mergeCell ref="U92:V92"/>
    <mergeCell ref="S91:T91"/>
    <mergeCell ref="U91:V91"/>
    <mergeCell ref="AK95:AL95"/>
    <mergeCell ref="AC98:AD98"/>
    <mergeCell ref="AI98:AJ98"/>
    <mergeCell ref="AW105:AX105"/>
    <mergeCell ref="AS105:AT105"/>
    <mergeCell ref="AU105:AV105"/>
    <mergeCell ref="AC99:AD99"/>
    <mergeCell ref="AQ101:AR101"/>
    <mergeCell ref="AE99:AF99"/>
    <mergeCell ref="AW104:AX104"/>
    <mergeCell ref="AI99:AJ99"/>
    <mergeCell ref="AW103:AX103"/>
    <mergeCell ref="AO104:AP104"/>
    <mergeCell ref="AY105:AZ105"/>
    <mergeCell ref="AY103:AZ103"/>
    <mergeCell ref="AY104:AZ104"/>
    <mergeCell ref="AS104:AT104"/>
    <mergeCell ref="AW99:AX99"/>
    <mergeCell ref="AQ105:AR105"/>
    <mergeCell ref="AS101:AT101"/>
    <mergeCell ref="AU101:AV101"/>
    <mergeCell ref="AY101:AZ101"/>
    <mergeCell ref="AW101:AX101"/>
    <mergeCell ref="AY59:AZ59"/>
    <mergeCell ref="AY58:AZ58"/>
    <mergeCell ref="T119:X119"/>
    <mergeCell ref="T122:X122"/>
    <mergeCell ref="U65:V65"/>
    <mergeCell ref="W65:X65"/>
    <mergeCell ref="Y65:Z65"/>
    <mergeCell ref="AA65:AB65"/>
    <mergeCell ref="AE98:AF98"/>
    <mergeCell ref="AE65:AF65"/>
    <mergeCell ref="B27:C27"/>
    <mergeCell ref="AW57:AX57"/>
    <mergeCell ref="AY57:AZ57"/>
    <mergeCell ref="AU57:AV57"/>
    <mergeCell ref="AW49:AX49"/>
    <mergeCell ref="AS45:AT45"/>
    <mergeCell ref="AW52:AX52"/>
    <mergeCell ref="AW53:AX53"/>
    <mergeCell ref="AY53:AZ53"/>
    <mergeCell ref="AW54:AX54"/>
    <mergeCell ref="AU45:AV45"/>
    <mergeCell ref="AW45:AX45"/>
    <mergeCell ref="O27:P27"/>
    <mergeCell ref="S44:T44"/>
    <mergeCell ref="U44:V44"/>
    <mergeCell ref="AG16:AJ16"/>
    <mergeCell ref="I21:P21"/>
    <mergeCell ref="AO42:AP42"/>
    <mergeCell ref="W43:X43"/>
    <mergeCell ref="Y43:Z43"/>
    <mergeCell ref="B24:C25"/>
    <mergeCell ref="D24:E25"/>
    <mergeCell ref="F24:G25"/>
    <mergeCell ref="H24:I25"/>
    <mergeCell ref="J24:L25"/>
    <mergeCell ref="J26:L26"/>
    <mergeCell ref="F26:G26"/>
    <mergeCell ref="B26:C26"/>
    <mergeCell ref="M24:N25"/>
    <mergeCell ref="AA24:AC25"/>
    <mergeCell ref="AA26:AC26"/>
    <mergeCell ref="AD26:AF26"/>
    <mergeCell ref="AD24:AF25"/>
    <mergeCell ref="U24:Z25"/>
    <mergeCell ref="O24:P25"/>
    <mergeCell ref="M26:N26"/>
    <mergeCell ref="U26:Z26"/>
    <mergeCell ref="H26:I26"/>
    <mergeCell ref="H27:I27"/>
    <mergeCell ref="O26:P26"/>
    <mergeCell ref="AS103:AT103"/>
    <mergeCell ref="AE46:AF46"/>
    <mergeCell ref="AG46:AH46"/>
    <mergeCell ref="B69:AZ69"/>
    <mergeCell ref="D27:E27"/>
    <mergeCell ref="J27:L27"/>
    <mergeCell ref="M27:N27"/>
    <mergeCell ref="AI57:AJ57"/>
    <mergeCell ref="AG59:AH59"/>
    <mergeCell ref="AI41:AJ41"/>
    <mergeCell ref="U42:V42"/>
    <mergeCell ref="AC43:AD43"/>
    <mergeCell ref="AE43:AF43"/>
    <mergeCell ref="AI49:AJ49"/>
    <mergeCell ref="Y48:Z48"/>
    <mergeCell ref="U53:V53"/>
    <mergeCell ref="W53:X53"/>
    <mergeCell ref="AC90:AD90"/>
    <mergeCell ref="AG61:AH61"/>
    <mergeCell ref="AE94:AF94"/>
    <mergeCell ref="AE90:AF90"/>
    <mergeCell ref="AC62:AD62"/>
    <mergeCell ref="AE62:AF62"/>
    <mergeCell ref="AE89:AF89"/>
    <mergeCell ref="AE93:AF93"/>
    <mergeCell ref="B81:AZ81"/>
    <mergeCell ref="AI91:AJ91"/>
    <mergeCell ref="AU118:AW118"/>
    <mergeCell ref="AI95:AJ95"/>
    <mergeCell ref="E111:BD111"/>
    <mergeCell ref="B100:R100"/>
    <mergeCell ref="C108:R108"/>
    <mergeCell ref="S108:T108"/>
    <mergeCell ref="B96:D96"/>
    <mergeCell ref="AU102:AV102"/>
    <mergeCell ref="AE95:AF95"/>
    <mergeCell ref="AU103:AV103"/>
    <mergeCell ref="AC97:AD97"/>
    <mergeCell ref="AE97:AF97"/>
    <mergeCell ref="Y98:Z98"/>
    <mergeCell ref="U108:V108"/>
    <mergeCell ref="B99:D99"/>
    <mergeCell ref="E97:R97"/>
    <mergeCell ref="U97:V97"/>
    <mergeCell ref="S98:T98"/>
    <mergeCell ref="B98:R98"/>
    <mergeCell ref="Y100:Z100"/>
    <mergeCell ref="E92:R92"/>
    <mergeCell ref="W91:X91"/>
    <mergeCell ref="U94:V94"/>
    <mergeCell ref="AA92:AB92"/>
    <mergeCell ref="E99:R99"/>
    <mergeCell ref="S99:T99"/>
    <mergeCell ref="U99:V99"/>
    <mergeCell ref="S94:T94"/>
    <mergeCell ref="S97:T97"/>
    <mergeCell ref="W94:X94"/>
    <mergeCell ref="E96:R96"/>
    <mergeCell ref="S96:T96"/>
    <mergeCell ref="U96:V96"/>
    <mergeCell ref="B57:D57"/>
    <mergeCell ref="E57:R57"/>
    <mergeCell ref="AA93:AB93"/>
    <mergeCell ref="B90:D90"/>
    <mergeCell ref="E90:R90"/>
    <mergeCell ref="Y90:Z90"/>
    <mergeCell ref="B59:D59"/>
    <mergeCell ref="E59:R59"/>
    <mergeCell ref="B61:D61"/>
    <mergeCell ref="E61:R61"/>
    <mergeCell ref="AE100:AF100"/>
    <mergeCell ref="AG100:AH100"/>
    <mergeCell ref="AI100:AJ100"/>
    <mergeCell ref="AA100:AB100"/>
    <mergeCell ref="AC100:AD100"/>
    <mergeCell ref="W100:X100"/>
    <mergeCell ref="U61:V61"/>
    <mergeCell ref="AS47:AT47"/>
    <mergeCell ref="O118:R118"/>
    <mergeCell ref="W92:X92"/>
    <mergeCell ref="Y92:Z92"/>
    <mergeCell ref="U98:V98"/>
    <mergeCell ref="B103:AN103"/>
    <mergeCell ref="S100:T100"/>
    <mergeCell ref="B104:AN104"/>
    <mergeCell ref="AA99:AB99"/>
    <mergeCell ref="AM96:AN96"/>
    <mergeCell ref="AC48:AD48"/>
    <mergeCell ref="U47:V47"/>
    <mergeCell ref="AW44:AX44"/>
    <mergeCell ref="AY44:AZ44"/>
    <mergeCell ref="AE48:AF48"/>
    <mergeCell ref="AG48:AH48"/>
    <mergeCell ref="AI48:AJ48"/>
    <mergeCell ref="AA48:AB48"/>
    <mergeCell ref="AM48:AN48"/>
    <mergeCell ref="AW48:AX48"/>
    <mergeCell ref="AK47:AL47"/>
    <mergeCell ref="AS55:AT55"/>
    <mergeCell ref="AS52:AT52"/>
    <mergeCell ref="U48:V48"/>
    <mergeCell ref="AI53:AJ53"/>
    <mergeCell ref="AG52:AH52"/>
    <mergeCell ref="AI51:AJ51"/>
    <mergeCell ref="AK51:AL51"/>
    <mergeCell ref="AQ55:AR55"/>
    <mergeCell ref="U49:V49"/>
    <mergeCell ref="AY47:AZ47"/>
    <mergeCell ref="AY49:AZ49"/>
    <mergeCell ref="AY51:AZ51"/>
    <mergeCell ref="AY48:AZ48"/>
    <mergeCell ref="AE53:AF53"/>
    <mergeCell ref="AW47:AX47"/>
    <mergeCell ref="AS53:AT53"/>
    <mergeCell ref="AY52:AZ52"/>
    <mergeCell ref="AU53:AV53"/>
    <mergeCell ref="AQ49:AR49"/>
    <mergeCell ref="AK48:AL48"/>
    <mergeCell ref="AO47:AP47"/>
    <mergeCell ref="AQ47:AR47"/>
    <mergeCell ref="AO53:AP53"/>
    <mergeCell ref="AM49:AN49"/>
    <mergeCell ref="AQ53:AR53"/>
    <mergeCell ref="AQ52:AR52"/>
    <mergeCell ref="AK52:AL52"/>
    <mergeCell ref="AK49:AL49"/>
    <mergeCell ref="AO48:AP48"/>
    <mergeCell ref="S57:T57"/>
    <mergeCell ref="U57:V57"/>
    <mergeCell ref="AK93:AL93"/>
    <mergeCell ref="S59:T59"/>
    <mergeCell ref="U59:V59"/>
    <mergeCell ref="W59:X59"/>
    <mergeCell ref="Y59:Z59"/>
    <mergeCell ref="AE60:AF60"/>
    <mergeCell ref="AI61:AJ61"/>
    <mergeCell ref="S61:T61"/>
    <mergeCell ref="AO59:AP59"/>
    <mergeCell ref="AM59:AN59"/>
    <mergeCell ref="B60:D60"/>
    <mergeCell ref="E60:R60"/>
    <mergeCell ref="S60:T60"/>
    <mergeCell ref="U60:V60"/>
    <mergeCell ref="W60:X60"/>
    <mergeCell ref="Y60:Z60"/>
    <mergeCell ref="AA60:AB60"/>
    <mergeCell ref="AK60:AL60"/>
    <mergeCell ref="AM60:AN60"/>
    <mergeCell ref="AM61:AN61"/>
    <mergeCell ref="AK61:AL61"/>
    <mergeCell ref="AA61:AB61"/>
    <mergeCell ref="AG60:AH60"/>
    <mergeCell ref="AI60:AJ60"/>
    <mergeCell ref="AC60:AD60"/>
    <mergeCell ref="AO61:AP61"/>
    <mergeCell ref="AQ61:AR61"/>
    <mergeCell ref="AI62:AJ62"/>
    <mergeCell ref="AS65:AT65"/>
    <mergeCell ref="AK64:AL64"/>
    <mergeCell ref="W61:X61"/>
    <mergeCell ref="Y61:Z61"/>
    <mergeCell ref="AE61:AF61"/>
    <mergeCell ref="AK65:AL65"/>
    <mergeCell ref="AA62:AB62"/>
    <mergeCell ref="AQ62:AR62"/>
    <mergeCell ref="AK62:AL62"/>
    <mergeCell ref="AU62:AV62"/>
    <mergeCell ref="AM62:AN62"/>
    <mergeCell ref="AS64:AT64"/>
    <mergeCell ref="AQ65:AR65"/>
    <mergeCell ref="AM65:AN65"/>
    <mergeCell ref="AY62:AZ62"/>
    <mergeCell ref="AQ68:AR68"/>
    <mergeCell ref="AK68:AL68"/>
    <mergeCell ref="AO63:AP63"/>
    <mergeCell ref="AO64:AP64"/>
    <mergeCell ref="AQ64:AR64"/>
    <mergeCell ref="AW63:AX63"/>
    <mergeCell ref="AW62:AX62"/>
    <mergeCell ref="AO62:AP62"/>
    <mergeCell ref="AS62:AT62"/>
    <mergeCell ref="B63:D63"/>
    <mergeCell ref="E63:R63"/>
    <mergeCell ref="S63:T63"/>
    <mergeCell ref="U63:V63"/>
    <mergeCell ref="W63:X63"/>
    <mergeCell ref="AA63:AB63"/>
    <mergeCell ref="Y63:Z63"/>
    <mergeCell ref="AY63:AZ63"/>
    <mergeCell ref="AC63:AD63"/>
    <mergeCell ref="AE63:AF63"/>
    <mergeCell ref="AG63:AH63"/>
    <mergeCell ref="AI63:AJ63"/>
    <mergeCell ref="AK63:AL63"/>
    <mergeCell ref="AM63:AN63"/>
    <mergeCell ref="AU63:AV63"/>
    <mergeCell ref="AQ63:AR63"/>
    <mergeCell ref="AS63:AT63"/>
    <mergeCell ref="W89:X89"/>
    <mergeCell ref="AA89:AB89"/>
    <mergeCell ref="U89:V89"/>
    <mergeCell ref="AW64:AX64"/>
    <mergeCell ref="AY64:AZ64"/>
    <mergeCell ref="U64:V64"/>
    <mergeCell ref="W64:X64"/>
    <mergeCell ref="Y64:Z64"/>
    <mergeCell ref="AA64:AB64"/>
    <mergeCell ref="AC64:AD64"/>
    <mergeCell ref="AC87:AD87"/>
    <mergeCell ref="AA94:AB94"/>
    <mergeCell ref="AY95:AZ95"/>
    <mergeCell ref="AM91:AN91"/>
    <mergeCell ref="AY92:AZ92"/>
    <mergeCell ref="AQ94:AR94"/>
    <mergeCell ref="AI90:AJ90"/>
    <mergeCell ref="AK89:AL89"/>
    <mergeCell ref="AA95:AB95"/>
    <mergeCell ref="AC92:AD92"/>
    <mergeCell ref="AW80:AX80"/>
    <mergeCell ref="AY94:AZ94"/>
    <mergeCell ref="AW95:AX95"/>
    <mergeCell ref="AM95:AN95"/>
    <mergeCell ref="AU104:AV104"/>
    <mergeCell ref="AM85:AN85"/>
    <mergeCell ref="AS91:AT91"/>
    <mergeCell ref="AS98:AT98"/>
    <mergeCell ref="AQ95:AR95"/>
    <mergeCell ref="AQ104:AR104"/>
    <mergeCell ref="AE83:AF83"/>
    <mergeCell ref="AO67:AP67"/>
    <mergeCell ref="AO96:AP96"/>
    <mergeCell ref="AU95:AV95"/>
    <mergeCell ref="AO95:AP95"/>
    <mergeCell ref="AU87:AV87"/>
    <mergeCell ref="AG92:AH92"/>
    <mergeCell ref="AG90:AH90"/>
    <mergeCell ref="AK94:AL94"/>
    <mergeCell ref="AM94:AN94"/>
    <mergeCell ref="AS96:AT96"/>
    <mergeCell ref="AA80:AB80"/>
    <mergeCell ref="AK80:AL80"/>
    <mergeCell ref="AO80:AP80"/>
    <mergeCell ref="AQ80:AR80"/>
    <mergeCell ref="AM80:AN80"/>
    <mergeCell ref="AI83:AJ83"/>
    <mergeCell ref="AA83:AB83"/>
    <mergeCell ref="AO83:AP83"/>
    <mergeCell ref="AQ83:AR83"/>
    <mergeCell ref="BE90:BF90"/>
    <mergeCell ref="AY80:AZ80"/>
    <mergeCell ref="AE96:AF96"/>
    <mergeCell ref="AQ96:AR96"/>
    <mergeCell ref="AG96:AH96"/>
    <mergeCell ref="AI96:AJ96"/>
    <mergeCell ref="AY96:AZ96"/>
    <mergeCell ref="AW96:AX96"/>
    <mergeCell ref="AU96:AV96"/>
    <mergeCell ref="AK96:AL96"/>
    <mergeCell ref="AU80:AV80"/>
    <mergeCell ref="AU65:AV65"/>
    <mergeCell ref="AM64:AN64"/>
    <mergeCell ref="B80:D80"/>
    <mergeCell ref="E80:R80"/>
    <mergeCell ref="S80:T80"/>
    <mergeCell ref="U80:V80"/>
    <mergeCell ref="W80:X80"/>
    <mergeCell ref="Y80:Z80"/>
    <mergeCell ref="AU64:AV64"/>
    <mergeCell ref="AI68:AJ68"/>
    <mergeCell ref="AG68:AH68"/>
    <mergeCell ref="AG64:AH64"/>
    <mergeCell ref="AI64:AJ64"/>
    <mergeCell ref="AM83:AN83"/>
    <mergeCell ref="BF21:BH21"/>
    <mergeCell ref="AS80:AT80"/>
    <mergeCell ref="AI67:AJ67"/>
    <mergeCell ref="BE41:BF41"/>
    <mergeCell ref="BG41:BH41"/>
    <mergeCell ref="S107:AV107"/>
    <mergeCell ref="AC68:AD68"/>
    <mergeCell ref="W68:X68"/>
    <mergeCell ref="AG67:AH67"/>
    <mergeCell ref="AE68:AF68"/>
    <mergeCell ref="AC80:AD80"/>
    <mergeCell ref="AE80:AF80"/>
    <mergeCell ref="AG80:AH80"/>
    <mergeCell ref="AI80:AJ80"/>
    <mergeCell ref="AA68:AB68"/>
    <mergeCell ref="AO30:AZ31"/>
    <mergeCell ref="AO33:AZ33"/>
    <mergeCell ref="AO35:AZ35"/>
    <mergeCell ref="Y68:Z68"/>
    <mergeCell ref="AG65:AH65"/>
    <mergeCell ref="AE64:AF64"/>
    <mergeCell ref="AG62:AH62"/>
    <mergeCell ref="AI65:AJ65"/>
    <mergeCell ref="AS61:AT61"/>
    <mergeCell ref="AI46:AJ46"/>
    <mergeCell ref="B82:AZ82"/>
    <mergeCell ref="B88:AZ88"/>
    <mergeCell ref="O113:R113"/>
    <mergeCell ref="AU113:AW113"/>
    <mergeCell ref="B38:AZ38"/>
    <mergeCell ref="B39:AZ39"/>
    <mergeCell ref="B50:AZ50"/>
    <mergeCell ref="B66:AZ66"/>
    <mergeCell ref="AW107:BE107"/>
    <mergeCell ref="D110:AB110"/>
  </mergeCells>
  <printOptions/>
  <pageMargins left="0.984251968503937" right="0" top="0.2755905511811024" bottom="0" header="0" footer="0"/>
  <pageSetup fitToHeight="2" fitToWidth="1" horizontalDpi="600" verticalDpi="600" orientation="landscape" paperSize="9" scale="41" r:id="rId2"/>
  <rowBreaks count="1" manualBreakCount="1">
    <brk id="59" max="6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IRONMANN (AKA SHAMAN)</cp:lastModifiedBy>
  <cp:lastPrinted>2015-06-14T15:08:55Z</cp:lastPrinted>
  <dcterms:created xsi:type="dcterms:W3CDTF">2002-01-25T08:51:42Z</dcterms:created>
  <dcterms:modified xsi:type="dcterms:W3CDTF">2015-06-14T15:41:50Z</dcterms:modified>
  <cp:category/>
  <cp:version/>
  <cp:contentType/>
  <cp:contentStatus/>
</cp:coreProperties>
</file>